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zivatel\Documents\Obec Chrášťany\místní komunikace a doprava\parkoviště ZŠ a MŠ\"/>
    </mc:Choice>
  </mc:AlternateContent>
  <bookViews>
    <workbookView xWindow="2700" yWindow="0" windowWidth="23850" windowHeight="12570" activeTab="2"/>
  </bookViews>
  <sheets>
    <sheet name="1. Krycí list rozpočtu" sheetId="1" r:id="rId1"/>
    <sheet name="2. Rekapitulace rozpočtu - stan" sheetId="2" r:id="rId2"/>
    <sheet name="3. Rozpočet - standard na výšku" sheetId="3" r:id="rId3"/>
  </sheets>
  <definedNames>
    <definedName name="_xlnm.Print_Titles" localSheetId="0">'1. Krycí list rozpočtu'!$1:$3</definedName>
    <definedName name="_xlnm.Print_Titles" localSheetId="1">'2. Rekapitulace rozpočtu - stan'!$7:$9</definedName>
    <definedName name="_xlnm.Print_Titles" localSheetId="2">'3. Rozpočet - standard na výšku'!$8:$10</definedName>
  </definedNames>
  <calcPr calcId="152511"/>
</workbook>
</file>

<file path=xl/calcChain.xml><?xml version="1.0" encoding="utf-8"?>
<calcChain xmlns="http://schemas.openxmlformats.org/spreadsheetml/2006/main">
  <c r="D24" i="2" l="1"/>
  <c r="C22" i="2"/>
  <c r="E25" i="1" s="1"/>
  <c r="C20" i="2"/>
  <c r="E23" i="1" s="1"/>
  <c r="C14" i="2"/>
  <c r="G25" i="3"/>
  <c r="G26" i="3"/>
  <c r="E23" i="3" s="1"/>
  <c r="C13" i="2" s="1"/>
  <c r="G92" i="3"/>
  <c r="G94" i="3"/>
  <c r="G93" i="3"/>
  <c r="G74" i="3"/>
  <c r="G66" i="3"/>
  <c r="G61" i="3"/>
  <c r="G41" i="3"/>
  <c r="G19" i="3"/>
  <c r="G18" i="3"/>
  <c r="G17" i="3"/>
  <c r="G45" i="3"/>
  <c r="E42" i="3" s="1"/>
  <c r="C17" i="2" s="1"/>
  <c r="G95" i="3"/>
  <c r="G91" i="3"/>
  <c r="G90" i="3"/>
  <c r="G89" i="3"/>
  <c r="G88" i="3"/>
  <c r="G87" i="3"/>
  <c r="G84" i="3"/>
  <c r="G83" i="3"/>
  <c r="G80" i="3"/>
  <c r="F79" i="3" s="1"/>
  <c r="D21" i="2" s="1"/>
  <c r="G77" i="3"/>
  <c r="F76" i="3" s="1"/>
  <c r="D19" i="2" s="1"/>
  <c r="E19" i="2" s="1"/>
  <c r="G75" i="3"/>
  <c r="G73" i="3"/>
  <c r="G72" i="3"/>
  <c r="G71" i="3"/>
  <c r="G70" i="3"/>
  <c r="G69" i="3"/>
  <c r="G68" i="3"/>
  <c r="G67" i="3"/>
  <c r="G59" i="3"/>
  <c r="G65" i="3"/>
  <c r="G58" i="3"/>
  <c r="G57" i="3"/>
  <c r="G56" i="3"/>
  <c r="G55" i="3"/>
  <c r="G54" i="3"/>
  <c r="G64" i="3"/>
  <c r="G63" i="3"/>
  <c r="G62" i="3"/>
  <c r="G53" i="3"/>
  <c r="G52" i="3"/>
  <c r="G51" i="3"/>
  <c r="G50" i="3"/>
  <c r="G49" i="3"/>
  <c r="G48" i="3"/>
  <c r="G47" i="3"/>
  <c r="G60" i="3"/>
  <c r="G44" i="3"/>
  <c r="G43" i="3"/>
  <c r="F42" i="3" s="1"/>
  <c r="D17" i="2" s="1"/>
  <c r="G39" i="3"/>
  <c r="G40" i="3"/>
  <c r="E32" i="3" s="1"/>
  <c r="C16" i="2" s="1"/>
  <c r="G38" i="3"/>
  <c r="G37" i="3"/>
  <c r="G36" i="3"/>
  <c r="G35" i="3"/>
  <c r="G34" i="3"/>
  <c r="G33" i="3"/>
  <c r="G31" i="3"/>
  <c r="G30" i="3"/>
  <c r="G28" i="3"/>
  <c r="F27" i="3" s="1"/>
  <c r="D14" i="2" s="1"/>
  <c r="E14" i="2" s="1"/>
  <c r="G24" i="3"/>
  <c r="F23" i="3" s="1"/>
  <c r="G22" i="3"/>
  <c r="F21" i="3" s="1"/>
  <c r="D12" i="2" s="1"/>
  <c r="E12" i="2" s="1"/>
  <c r="G20" i="3"/>
  <c r="G16" i="3"/>
  <c r="G15" i="3"/>
  <c r="G14" i="3"/>
  <c r="G13" i="3"/>
  <c r="D20" i="2" l="1"/>
  <c r="E24" i="1" s="1"/>
  <c r="E21" i="2"/>
  <c r="E20" i="2" s="1"/>
  <c r="F46" i="3"/>
  <c r="D18" i="2" s="1"/>
  <c r="E46" i="3"/>
  <c r="C18" i="2" s="1"/>
  <c r="F32" i="3"/>
  <c r="D16" i="2" s="1"/>
  <c r="E16" i="2" s="1"/>
  <c r="E17" i="2"/>
  <c r="D13" i="2"/>
  <c r="F29" i="3"/>
  <c r="D15" i="2" s="1"/>
  <c r="E15" i="2" s="1"/>
  <c r="F82" i="3"/>
  <c r="D23" i="2" s="1"/>
  <c r="G96" i="3"/>
  <c r="F12" i="3"/>
  <c r="D11" i="2" s="1"/>
  <c r="E11" i="2" s="1"/>
  <c r="F86" i="3"/>
  <c r="C25" i="2" s="1"/>
  <c r="E25" i="2" l="1"/>
  <c r="E24" i="2" s="1"/>
  <c r="E28" i="1" s="1"/>
  <c r="C24" i="2"/>
  <c r="D22" i="2"/>
  <c r="E26" i="1" s="1"/>
  <c r="E23" i="2"/>
  <c r="E22" i="2" s="1"/>
  <c r="E18" i="2"/>
  <c r="C10" i="2"/>
  <c r="C26" i="2" s="1"/>
  <c r="D10" i="2"/>
  <c r="E13" i="2"/>
  <c r="E10" i="2" l="1"/>
  <c r="E27" i="2" s="1"/>
  <c r="E21" i="1"/>
  <c r="E22" i="1"/>
  <c r="D26" i="2"/>
  <c r="E26" i="2" s="1"/>
  <c r="E27" i="1" l="1"/>
  <c r="R30" i="1" s="1"/>
  <c r="P32" i="1" s="1"/>
  <c r="R32" i="1" l="1"/>
  <c r="R33" i="1" s="1"/>
</calcChain>
</file>

<file path=xl/sharedStrings.xml><?xml version="1.0" encoding="utf-8"?>
<sst xmlns="http://schemas.openxmlformats.org/spreadsheetml/2006/main" count="423" uniqueCount="278">
  <si>
    <t>KRYCÍ LIST ROZPOČTU</t>
  </si>
  <si>
    <t>Název stavby</t>
  </si>
  <si>
    <t>Úpravy veřejných ploch Chrášťany</t>
  </si>
  <si>
    <t>JKSO</t>
  </si>
  <si>
    <t>Název objektu</t>
  </si>
  <si>
    <t>EČO</t>
  </si>
  <si>
    <t>Místo</t>
  </si>
  <si>
    <t>Chrášťany</t>
  </si>
  <si>
    <t>IČ</t>
  </si>
  <si>
    <t>DIČ</t>
  </si>
  <si>
    <t>Objednatel</t>
  </si>
  <si>
    <t>Obec Chrášťany</t>
  </si>
  <si>
    <t>Projektant</t>
  </si>
  <si>
    <t>Building-Investment, s.r.o.</t>
  </si>
  <si>
    <t>65415680</t>
  </si>
  <si>
    <t>CZ65415680</t>
  </si>
  <si>
    <t>Zhotovitel</t>
  </si>
  <si>
    <t>Rozpočet číslo</t>
  </si>
  <si>
    <t>Zpracoval</t>
  </si>
  <si>
    <t>Dne</t>
  </si>
  <si>
    <t>1</t>
  </si>
  <si>
    <t>Jeništa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</si>
  <si>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</si>
  <si>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</si>
  <si>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</si>
  <si>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</si>
  <si>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</si>
  <si>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</si>
  <si>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</si>
  <si>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</si>
  <si>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</si>
  <si>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</si>
  <si>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</si>
  <si>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</si>
  <si>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</si>
  <si>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</si>
  <si>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</si>
  <si>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</si>
  <si>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</si>
  <si>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8</t>
  </si>
  <si>
    <t>Práce přesčas</t>
  </si>
  <si>
    <t>13</t>
  </si>
  <si>
    <t>Zařízení staveniště</t>
  </si>
  <si>
    <t>2</t>
  </si>
  <si>
    <t>Montáž</t>
  </si>
  <si>
    <t>9</t>
  </si>
  <si>
    <t>Bez pevné podl.</t>
  </si>
  <si>
    <t>14</t>
  </si>
  <si>
    <t>Mimostav. doprava</t>
  </si>
  <si>
    <t>3</t>
  </si>
  <si>
    <t>PSV</t>
  </si>
  <si>
    <t>10</t>
  </si>
  <si>
    <t>Kulturní památka</t>
  </si>
  <si>
    <t>15</t>
  </si>
  <si>
    <t>Územní vlivy</t>
  </si>
  <si>
    <t>4</t>
  </si>
  <si>
    <t>11</t>
  </si>
  <si>
    <t>16</t>
  </si>
  <si>
    <t>Provozní vlivy</t>
  </si>
  <si>
    <t>5</t>
  </si>
  <si>
    <t>"M"</t>
  </si>
  <si>
    <t>17</t>
  </si>
  <si>
    <t>Ostatní</t>
  </si>
  <si>
    <t>6</t>
  </si>
  <si>
    <t>18</t>
  </si>
  <si>
    <t>NUS z rozpočtu</t>
  </si>
  <si>
    <t>7</t>
  </si>
  <si>
    <t>ZRN (ř. 1-6)</t>
  </si>
  <si>
    <t>12</t>
  </si>
  <si>
    <t>DN (ř. 8-11)</t>
  </si>
  <si>
    <t>19</t>
  </si>
  <si>
    <t>NUS (ř. 13-18)</t>
  </si>
  <si>
    <t>20</t>
  </si>
  <si>
    <t>HZS</t>
  </si>
  <si>
    <t>21</t>
  </si>
  <si>
    <t>Kompl. činnost</t>
  </si>
  <si>
    <t>22</t>
  </si>
  <si>
    <t>Ostatní náklady</t>
  </si>
  <si>
    <t>D</t>
  </si>
  <si>
    <t>Celkové náklady</t>
  </si>
  <si>
    <t>23</t>
  </si>
  <si>
    <t>Součet 7, 12, 19-22</t>
  </si>
  <si>
    <t>Datum a podpis</t>
  </si>
  <si>
    <t>Razítko</t>
  </si>
  <si>
    <t>24</t>
  </si>
  <si>
    <t>DPH</t>
  </si>
  <si>
    <t>% z</t>
  </si>
  <si>
    <t>25</t>
  </si>
  <si>
    <t>26</t>
  </si>
  <si>
    <t>Cena s DPH (ř. 23-25)</t>
  </si>
  <si>
    <t>E</t>
  </si>
  <si>
    <t>Přípočty a odpočty</t>
  </si>
  <si>
    <t>27</t>
  </si>
  <si>
    <t>Dodávky objednatele</t>
  </si>
  <si>
    <t>28</t>
  </si>
  <si>
    <t>Klouzavá doložka</t>
  </si>
  <si>
    <t>29</t>
  </si>
  <si>
    <t>Zvýhodnění + -</t>
  </si>
  <si>
    <t>REKAPITULACE ROZPOČTU</t>
  </si>
  <si>
    <t>Stavba:   Úpravy veřejných ploch Chrášťany</t>
  </si>
  <si>
    <t>Objednatel:   Obec Chrášťany</t>
  </si>
  <si>
    <t xml:space="preserve">Zhotovitel:   </t>
  </si>
  <si>
    <t xml:space="preserve">JKSO:   </t>
  </si>
  <si>
    <t>Kód</t>
  </si>
  <si>
    <t>Popis</t>
  </si>
  <si>
    <t>Dodávka</t>
  </si>
  <si>
    <t>Cena celkem</t>
  </si>
  <si>
    <t>Hmotnost celkem</t>
  </si>
  <si>
    <t>Suť celkem</t>
  </si>
  <si>
    <t>Práce a dodávky HSV</t>
  </si>
  <si>
    <t>Zemní práce</t>
  </si>
  <si>
    <t>Zakládání</t>
  </si>
  <si>
    <t>Svislé a kompletní konstrukce</t>
  </si>
  <si>
    <t>Vodorovné konstrukce</t>
  </si>
  <si>
    <t>469</t>
  </si>
  <si>
    <t>Stavební práce</t>
  </si>
  <si>
    <t>Komunikace</t>
  </si>
  <si>
    <t>Trubní vedení</t>
  </si>
  <si>
    <t>Ostatní konstrukce a práce-bourání</t>
  </si>
  <si>
    <t>99</t>
  </si>
  <si>
    <t>Přesun hmot</t>
  </si>
  <si>
    <t>Práce a dodávky PSV</t>
  </si>
  <si>
    <t>711</t>
  </si>
  <si>
    <t>Izolace proti vodě, vlhkosti a plynům</t>
  </si>
  <si>
    <t>M</t>
  </si>
  <si>
    <t>Práce a dodávky M</t>
  </si>
  <si>
    <t>46-M</t>
  </si>
  <si>
    <t>Zemní práce při extr.mont.pracích</t>
  </si>
  <si>
    <t>000</t>
  </si>
  <si>
    <t>Nepojmenované práce</t>
  </si>
  <si>
    <t>0</t>
  </si>
  <si>
    <t>Nepojmenovaný díl</t>
  </si>
  <si>
    <t>Celkem</t>
  </si>
  <si>
    <t xml:space="preserve">ROZPOČET  </t>
  </si>
  <si>
    <t xml:space="preserve">EČO:   </t>
  </si>
  <si>
    <t>Zpracoval:   Jeništa</t>
  </si>
  <si>
    <t>P.Č.</t>
  </si>
  <si>
    <t>Kód položky</t>
  </si>
  <si>
    <t>MJ</t>
  </si>
  <si>
    <t>Množství celkem</t>
  </si>
  <si>
    <t>Cena jednotková</t>
  </si>
  <si>
    <t>113108442</t>
  </si>
  <si>
    <t>Rozrytí krytu z kameniva bez zhutnění s živičným pojivem</t>
  </si>
  <si>
    <t>m2</t>
  </si>
  <si>
    <t>121101102</t>
  </si>
  <si>
    <t>Sejmutí ornice s přemístěním na vzdálenost do 100 m</t>
  </si>
  <si>
    <t>m3</t>
  </si>
  <si>
    <t>122201101</t>
  </si>
  <si>
    <t>Odkopávky a prokopávky nezapažené v hornině tř. 3 objem do 100 m3</t>
  </si>
  <si>
    <t>181101102</t>
  </si>
  <si>
    <t>Úprava pláně v zářezech v hornině tř. 1 až 4 se zhutněním</t>
  </si>
  <si>
    <t>181301102</t>
  </si>
  <si>
    <t>Rozprostření ornice tl vrstvy do 150 mm pl do 500 m2 v rovině nebo ve svahu do 1:5</t>
  </si>
  <si>
    <t>215901101</t>
  </si>
  <si>
    <t>Zhutnění podloží z hornin soudržných do 92% PS nebo nesoudržných sypkých I(d) do 0,8</t>
  </si>
  <si>
    <t>331311154</t>
  </si>
  <si>
    <t>m</t>
  </si>
  <si>
    <t>592284100</t>
  </si>
  <si>
    <t>BEST-PALISÁDA URIKO betonová přírodní 16X16X100 cm</t>
  </si>
  <si>
    <t>kus</t>
  </si>
  <si>
    <t>348942112</t>
  </si>
  <si>
    <t>452313131</t>
  </si>
  <si>
    <t>Podkladní bloky z betonu prostého tř. C 12/15 otevřený výkop</t>
  </si>
  <si>
    <t>113212000</t>
  </si>
  <si>
    <t>Vytrhání obrub s odkopáním horniny a lože stojatých</t>
  </si>
  <si>
    <t>961041000</t>
  </si>
  <si>
    <t>Bourání základu betonového se záhozem jámy sypaninou zhutnění a urovnání povrchu</t>
  </si>
  <si>
    <t>564861111</t>
  </si>
  <si>
    <t>Podklad ze štěrkodrtě ŠD tl 200 mm</t>
  </si>
  <si>
    <t>573211111</t>
  </si>
  <si>
    <t>Postřik živičný spojovací z asfaltu v množství do 0,70 kg/m2</t>
  </si>
  <si>
    <t>577134111</t>
  </si>
  <si>
    <t>Asfaltový beton vrstva obrusná ACO 11 (ABS) tř. I tl 40 mm š do 3 m z nemodifikovaného asfaltu</t>
  </si>
  <si>
    <t>577165122</t>
  </si>
  <si>
    <t>Asfaltový beton vrstva ložní ACL 16 (ABH) tl 70 mm š přes 3 m z nemodifikovaného asfaltu</t>
  </si>
  <si>
    <t>564251111</t>
  </si>
  <si>
    <t>Podklad nebo podsyp ze štěrkopísku ŠP tl 150 mm</t>
  </si>
  <si>
    <t>596211110</t>
  </si>
  <si>
    <t>Kladení zámkové dlažby komunikací pro pěší tl 60 mm skupiny A pl do 50 m2</t>
  </si>
  <si>
    <t>592453080</t>
  </si>
  <si>
    <t>dlažba BEST-KLASIKO 20 x 10 x 6 cm přírodní</t>
  </si>
  <si>
    <t>592453090</t>
  </si>
  <si>
    <t>dlažba BEST-KLASIKO pro nevidomé 20 x 10 x 6 cm přírodní</t>
  </si>
  <si>
    <t>895941311</t>
  </si>
  <si>
    <t>Zřízení vpusti kanalizační uliční, PP</t>
  </si>
  <si>
    <t>592R001</t>
  </si>
  <si>
    <t>Sorpční vpust Lapol SOL-2/4M, litinová mříž DN400</t>
  </si>
  <si>
    <t>914111111</t>
  </si>
  <si>
    <t>Montáž svislé dopravní značky do velikosti 1 m2 objímkami na sloupek nebo konzolu</t>
  </si>
  <si>
    <t>404441040</t>
  </si>
  <si>
    <t>značka svislá reflexní zákazová B AL- 3M 500 mm</t>
  </si>
  <si>
    <t>404442320</t>
  </si>
  <si>
    <t>značka svislá reflexní AL- 3M 500 x 500 mm</t>
  </si>
  <si>
    <t>404442580</t>
  </si>
  <si>
    <t>značka svislá reflexní AL- 3M 500 x 700 mm</t>
  </si>
  <si>
    <t>404452250</t>
  </si>
  <si>
    <t>sloupek Zn 60 - 350</t>
  </si>
  <si>
    <t>404452400</t>
  </si>
  <si>
    <t>patka hliníková HP 60</t>
  </si>
  <si>
    <t>404452530</t>
  </si>
  <si>
    <t>víčko plastové na sloupek 60</t>
  </si>
  <si>
    <t>404452560</t>
  </si>
  <si>
    <t>upínací svorka na sloupek US 60</t>
  </si>
  <si>
    <t>915111112</t>
  </si>
  <si>
    <t>Vodorovné dopravní značení šířky 125 mm retroreflexní bílou barvou dělící čáry souvislé</t>
  </si>
  <si>
    <t>915121112</t>
  </si>
  <si>
    <t>Vodorovné dopravní značení šířky 250 mm retroreflexní bílou barvou vodící čáry</t>
  </si>
  <si>
    <t>916131213</t>
  </si>
  <si>
    <t>Osazení silničního obrubníku betonového stojatého s boční opěrou do lože z betonu prostého</t>
  </si>
  <si>
    <t>592174650</t>
  </si>
  <si>
    <t>obrubník betonový silniční Standard 100x15x25 cm</t>
  </si>
  <si>
    <t>592174680</t>
  </si>
  <si>
    <t>obrubník betonový silniční nájezdový Standard 100x15x15 cm</t>
  </si>
  <si>
    <t>592174690</t>
  </si>
  <si>
    <t>obrubník betonový silniční přechodový L + P Standard 100x15x15-25 cm</t>
  </si>
  <si>
    <t>592174710</t>
  </si>
  <si>
    <t>obrubník betonový silniční vnější oblý R 1,0 Standard 78x15x25 cm</t>
  </si>
  <si>
    <t>592174700</t>
  </si>
  <si>
    <t>obrubník betonový silniční vnější oblý R 0,5 Standard 78x15x25 cm</t>
  </si>
  <si>
    <t>916231213</t>
  </si>
  <si>
    <t>Osazení chodníkového obrubníku betonového stojatého s boční opěrou do lože z betonu prostého</t>
  </si>
  <si>
    <t>592174110</t>
  </si>
  <si>
    <t>obrubník betonový chodníkový ABO 15-10 100x8x20 cm</t>
  </si>
  <si>
    <t>916781113R001</t>
  </si>
  <si>
    <t>Parkovací doraz z kaučuku výšky 100mm, výstražné žluto-černé provedení</t>
  </si>
  <si>
    <t>919735112</t>
  </si>
  <si>
    <t>Řezání stávajícího živičného krytu hl do 100 mm</t>
  </si>
  <si>
    <t>966002810</t>
  </si>
  <si>
    <t>Bourání plotů v 2,5 m tyčkových, laťkových, prkenných, z drátěného pletiva nebo plechu</t>
  </si>
  <si>
    <t>979081111</t>
  </si>
  <si>
    <t>Odvoz suti a vybouraných hmot na skládku do 1 km</t>
  </si>
  <si>
    <t>t</t>
  </si>
  <si>
    <t>979081121</t>
  </si>
  <si>
    <t>Odvoz suti a vybouraných hmot na skládku ZKD 1 km přes 1 km (5km)</t>
  </si>
  <si>
    <t>979087112</t>
  </si>
  <si>
    <t>Nakládání suti na dopravní prostředky pro vodorovnou dopravu</t>
  </si>
  <si>
    <t>979093111</t>
  </si>
  <si>
    <t>Uložení suti na skládku s hrubým urovnáním bez zhutnění</t>
  </si>
  <si>
    <t>979099145</t>
  </si>
  <si>
    <t>Poplatek za uložení odpadu z asfaltových povrchů na skládce (skládkovné)</t>
  </si>
  <si>
    <t>998225111</t>
  </si>
  <si>
    <t>Přesun hmot pro pozemní komunikace s krytem živičným</t>
  </si>
  <si>
    <t>711132210</t>
  </si>
  <si>
    <t>Izolace proti zemní vlhkosti na svislé ploše na sucho pásy TECHNODREN 0851 Z1</t>
  </si>
  <si>
    <t>460050702</t>
  </si>
  <si>
    <t>Hloubení nezapažených jam pro stožáry veřejného osvětlení ručně v hornině tř 2</t>
  </si>
  <si>
    <t>460620007</t>
  </si>
  <si>
    <t>Zatravnění včetně zalití vodou na rovině</t>
  </si>
  <si>
    <t>R001</t>
  </si>
  <si>
    <t>Dopravně inženýrských opatření</t>
  </si>
  <si>
    <t>kpl</t>
  </si>
  <si>
    <t>R002</t>
  </si>
  <si>
    <t>Geodetické zaměření</t>
  </si>
  <si>
    <t>R003</t>
  </si>
  <si>
    <t>Vytyčení inženýrských sítí</t>
  </si>
  <si>
    <t>R004</t>
  </si>
  <si>
    <t>Zabourání a napojení na stávající komunikaci</t>
  </si>
  <si>
    <t>R005</t>
  </si>
  <si>
    <t>Zalití spár asfaltovou emulzí</t>
  </si>
  <si>
    <t>R007</t>
  </si>
  <si>
    <t>Odstranění kanalizačních vpustí pro pro dešťové vody z prefabrikovaných dílců</t>
  </si>
  <si>
    <t>Objekt:   Parkovací plochy u ZŠ a MŠ Chrášťany</t>
  </si>
  <si>
    <t>Datum:   1.6.2017</t>
  </si>
  <si>
    <t>Zábradlí ocelové osazené do bloků z betonu ze tří vodorovných trubek, včetně nátěru antikorozní barvou</t>
  </si>
  <si>
    <t>Osazování palisád betonových hromadně zabeton. hranatých délky prvku 1 000 mm</t>
  </si>
  <si>
    <t>X1</t>
  </si>
  <si>
    <t>Napojení na stávající kanalizaci</t>
  </si>
  <si>
    <t>Příplatek za lepivost u odkopávek v hornině tř.1 až 3</t>
  </si>
  <si>
    <t>Nakládání výkopku z hornin tř. 1 až 4 do 100 m3</t>
  </si>
  <si>
    <t>Vodorovné přemístění do 1000m výkopku/sypaniny z horniny tř. 1 až 4</t>
  </si>
  <si>
    <t>Podklad pro zpevněné plochy ze štěrku částečně zpevněného cementovou maltou ŠCM</t>
  </si>
  <si>
    <t>Montáž sloupku dopravních značek délky do 3,5m s betonovým základem</t>
  </si>
  <si>
    <t>Lože pod obrubníky, krajníky nebo obruby z dlažebních kostek z betonu prostého</t>
  </si>
  <si>
    <t>Oprava budovy skladu</t>
  </si>
  <si>
    <t>Dokumentace skutečného provedení stavby</t>
  </si>
  <si>
    <t>Mimostaveništní doprava materiálů</t>
  </si>
  <si>
    <t>Parkovací plochy u ZŠ a MŠ Chrášťany</t>
  </si>
  <si>
    <t>CZ00245003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</si>
</sst>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0;\-###0"/>
    <numFmt numFmtId="165" formatCode="#,##0;\-#,##0"/>
    <numFmt numFmtId="166" formatCode="#,##0.00;\-#,##0.00"/>
    <numFmt numFmtId="167" formatCode="0.00%;\-0.00%"/>
    <numFmt numFmtId="168" formatCode="#,##0.000;\-#,##0.000"/>
    <numFmt numFmtId="169" formatCode="#,##0.00_ ;\-#,##0.00\ "/>
  </numFmts>
  <fonts count="26">
    <font>
      <sz val="8"/>
      <name val="MS Sans Serif"/>
      <charset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8"/>
      <color indexed="10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"/>
      <family val="2"/>
      <charset val="238"/>
    </font>
    <font>
      <sz val="7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charset val="238"/>
    </font>
    <font>
      <b/>
      <sz val="14"/>
      <color indexed="10"/>
      <name val="Arial CE"/>
      <charset val="238"/>
    </font>
    <font>
      <b/>
      <sz val="11"/>
      <name val="Arial CE"/>
      <charset val="238"/>
    </font>
    <font>
      <b/>
      <i/>
      <sz val="9"/>
      <name val="Arial CE"/>
      <charset val="238"/>
    </font>
    <font>
      <b/>
      <u/>
      <sz val="8"/>
      <color indexed="10"/>
      <name val="Arial CE"/>
      <charset val="238"/>
    </font>
    <font>
      <sz val="8"/>
      <name val="Arial CYR"/>
      <charset val="238"/>
    </font>
    <font>
      <b/>
      <i/>
      <sz val="8"/>
      <name val="Arial CE"/>
      <charset val="238"/>
    </font>
    <font>
      <i/>
      <sz val="8"/>
      <name val="MS Sans Serif"/>
      <charset val="1"/>
    </font>
    <font>
      <b/>
      <i/>
      <sz val="10"/>
      <name val="Arial CE"/>
      <charset val="238"/>
    </font>
    <font>
      <i/>
      <sz val="10"/>
      <name val="MS Sans Serif"/>
      <charset val="1"/>
    </font>
    <font>
      <b/>
      <sz val="8"/>
      <name val="Arial"/>
      <family val="2"/>
      <charset val="238"/>
    </font>
    <font>
      <i/>
      <sz val="8"/>
      <color rgb="FF0066FF"/>
      <name val="Arial CE"/>
      <charset val="238"/>
    </font>
    <font>
      <i/>
      <sz val="8"/>
      <color rgb="FF0066FF"/>
      <name val="MS Sans Serif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</patternFill>
    </fill>
  </fills>
  <borders count="7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 applyAlignment="0">
      <alignment vertical="top" wrapText="1"/>
      <protection locked="0"/>
    </xf>
  </cellStyleXfs>
  <cellXfs count="224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6" fillId="0" borderId="9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0" fontId="6" fillId="0" borderId="11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6" fillId="0" borderId="15" xfId="0" applyFont="1" applyBorder="1" applyAlignment="1" applyProtection="1">
      <alignment horizontal="left" vertical="center"/>
    </xf>
    <xf numFmtId="0" fontId="6" fillId="0" borderId="16" xfId="0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6" fillId="0" borderId="17" xfId="0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0" fontId="4" fillId="0" borderId="19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4" fillId="0" borderId="23" xfId="0" applyFont="1" applyBorder="1" applyAlignment="1" applyProtection="1">
      <alignment horizontal="left" vertical="center"/>
    </xf>
    <xf numFmtId="0" fontId="4" fillId="0" borderId="24" xfId="0" applyFont="1" applyBorder="1" applyAlignment="1" applyProtection="1">
      <alignment horizontal="left" vertical="center"/>
    </xf>
    <xf numFmtId="0" fontId="4" fillId="0" borderId="25" xfId="0" applyFont="1" applyBorder="1" applyAlignment="1" applyProtection="1">
      <alignment horizontal="left" vertical="center"/>
    </xf>
    <xf numFmtId="0" fontId="4" fillId="0" borderId="26" xfId="0" applyFont="1" applyBorder="1" applyAlignment="1" applyProtection="1">
      <alignment horizontal="left" vertical="center"/>
    </xf>
    <xf numFmtId="164" fontId="2" fillId="0" borderId="27" xfId="0" applyNumberFormat="1" applyFont="1" applyBorder="1" applyAlignment="1" applyProtection="1">
      <alignment horizontal="right" vertical="center"/>
    </xf>
    <xf numFmtId="164" fontId="2" fillId="0" borderId="28" xfId="0" applyNumberFormat="1" applyFont="1" applyBorder="1" applyAlignment="1" applyProtection="1">
      <alignment horizontal="right" vertical="center"/>
    </xf>
    <xf numFmtId="165" fontId="10" fillId="0" borderId="29" xfId="0" applyNumberFormat="1" applyFont="1" applyBorder="1" applyAlignment="1" applyProtection="1">
      <alignment horizontal="right" vertical="center"/>
    </xf>
    <xf numFmtId="166" fontId="10" fillId="0" borderId="30" xfId="0" applyNumberFormat="1" applyFont="1" applyBorder="1" applyAlignment="1" applyProtection="1">
      <alignment horizontal="right" vertical="center"/>
    </xf>
    <xf numFmtId="164" fontId="2" fillId="0" borderId="29" xfId="0" applyNumberFormat="1" applyFont="1" applyBorder="1" applyAlignment="1" applyProtection="1">
      <alignment horizontal="right" vertical="center"/>
    </xf>
    <xf numFmtId="164" fontId="2" fillId="0" borderId="30" xfId="0" applyNumberFormat="1" applyFont="1" applyBorder="1" applyAlignment="1" applyProtection="1">
      <alignment horizontal="right" vertical="center"/>
    </xf>
    <xf numFmtId="164" fontId="10" fillId="0" borderId="28" xfId="0" applyNumberFormat="1" applyFont="1" applyBorder="1" applyAlignment="1" applyProtection="1">
      <alignment horizontal="right" vertical="center"/>
    </xf>
    <xf numFmtId="165" fontId="10" fillId="0" borderId="7" xfId="0" applyNumberFormat="1" applyFont="1" applyBorder="1" applyAlignment="1" applyProtection="1">
      <alignment horizontal="right" vertical="center"/>
    </xf>
    <xf numFmtId="166" fontId="10" fillId="0" borderId="28" xfId="0" applyNumberFormat="1" applyFont="1" applyBorder="1" applyAlignment="1" applyProtection="1">
      <alignment horizontal="right" vertical="center"/>
    </xf>
    <xf numFmtId="164" fontId="2" fillId="0" borderId="31" xfId="0" applyNumberFormat="1" applyFont="1" applyBorder="1" applyAlignment="1" applyProtection="1">
      <alignment horizontal="right" vertical="center"/>
    </xf>
    <xf numFmtId="0" fontId="9" fillId="0" borderId="20" xfId="0" applyFont="1" applyBorder="1" applyAlignment="1" applyProtection="1">
      <alignment horizontal="left" vertical="center" wrapText="1"/>
    </xf>
    <xf numFmtId="0" fontId="11" fillId="0" borderId="22" xfId="0" applyFont="1" applyBorder="1" applyAlignment="1" applyProtection="1">
      <alignment horizontal="left" vertical="center"/>
    </xf>
    <xf numFmtId="0" fontId="11" fillId="0" borderId="24" xfId="0" applyFont="1" applyBorder="1" applyAlignment="1" applyProtection="1">
      <alignment horizontal="left" vertical="center"/>
    </xf>
    <xf numFmtId="0" fontId="9" fillId="0" borderId="25" xfId="0" applyFont="1" applyBorder="1" applyAlignment="1" applyProtection="1">
      <alignment horizontal="left" vertical="center"/>
    </xf>
    <xf numFmtId="0" fontId="9" fillId="0" borderId="23" xfId="0" applyFont="1" applyBorder="1" applyAlignment="1" applyProtection="1">
      <alignment horizontal="left" vertical="center"/>
    </xf>
    <xf numFmtId="0" fontId="9" fillId="0" borderId="26" xfId="0" applyFont="1" applyBorder="1" applyAlignment="1" applyProtection="1">
      <alignment horizontal="left" vertical="center"/>
    </xf>
    <xf numFmtId="0" fontId="9" fillId="0" borderId="24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4" fillId="0" borderId="32" xfId="0" applyFont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left" vertical="center"/>
    </xf>
    <xf numFmtId="0" fontId="4" fillId="0" borderId="34" xfId="0" applyFont="1" applyBorder="1" applyAlignment="1" applyProtection="1">
      <alignment horizontal="left" vertical="center"/>
    </xf>
    <xf numFmtId="0" fontId="4" fillId="0" borderId="35" xfId="0" applyFont="1" applyBorder="1" applyAlignment="1" applyProtection="1">
      <alignment horizontal="left" vertical="center"/>
    </xf>
    <xf numFmtId="166" fontId="10" fillId="0" borderId="36" xfId="0" applyNumberFormat="1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 vertical="center"/>
    </xf>
    <xf numFmtId="0" fontId="4" fillId="0" borderId="36" xfId="0" applyFont="1" applyBorder="1" applyAlignment="1" applyProtection="1">
      <alignment horizontal="left" vertical="center"/>
    </xf>
    <xf numFmtId="0" fontId="4" fillId="0" borderId="38" xfId="0" applyFont="1" applyBorder="1" applyAlignment="1" applyProtection="1">
      <alignment horizontal="left" vertical="center"/>
    </xf>
    <xf numFmtId="165" fontId="2" fillId="0" borderId="36" xfId="0" applyNumberFormat="1" applyFont="1" applyBorder="1" applyAlignment="1" applyProtection="1">
      <alignment horizontal="right" vertical="center"/>
    </xf>
    <xf numFmtId="164" fontId="2" fillId="0" borderId="39" xfId="0" applyNumberFormat="1" applyFont="1" applyBorder="1" applyAlignment="1" applyProtection="1">
      <alignment horizontal="right" vertical="center"/>
    </xf>
    <xf numFmtId="0" fontId="6" fillId="0" borderId="36" xfId="0" applyFont="1" applyBorder="1" applyAlignment="1" applyProtection="1">
      <alignment horizontal="left" vertical="center"/>
    </xf>
    <xf numFmtId="0" fontId="4" fillId="0" borderId="39" xfId="0" applyFont="1" applyBorder="1" applyAlignment="1" applyProtection="1">
      <alignment horizontal="left" vertical="center"/>
    </xf>
    <xf numFmtId="167" fontId="6" fillId="0" borderId="35" xfId="0" applyNumberFormat="1" applyFont="1" applyBorder="1" applyAlignment="1" applyProtection="1">
      <alignment horizontal="right" vertical="center"/>
    </xf>
    <xf numFmtId="0" fontId="4" fillId="0" borderId="40" xfId="0" applyFont="1" applyBorder="1" applyAlignment="1" applyProtection="1">
      <alignment horizontal="left" vertical="center"/>
    </xf>
    <xf numFmtId="0" fontId="4" fillId="0" borderId="41" xfId="0" applyFont="1" applyBorder="1" applyAlignment="1" applyProtection="1">
      <alignment horizontal="left" vertical="center"/>
    </xf>
    <xf numFmtId="0" fontId="4" fillId="0" borderId="42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left" vertical="center"/>
    </xf>
    <xf numFmtId="166" fontId="10" fillId="0" borderId="19" xfId="0" applyNumberFormat="1" applyFont="1" applyBorder="1" applyAlignment="1" applyProtection="1">
      <alignment horizontal="right" vertical="center"/>
    </xf>
    <xf numFmtId="165" fontId="2" fillId="0" borderId="19" xfId="0" applyNumberFormat="1" applyFont="1" applyBorder="1" applyAlignment="1" applyProtection="1">
      <alignment horizontal="right" vertical="center"/>
    </xf>
    <xf numFmtId="164" fontId="2" fillId="0" borderId="21" xfId="0" applyNumberFormat="1" applyFont="1" applyBorder="1" applyAlignment="1" applyProtection="1">
      <alignment horizontal="right" vertical="center"/>
    </xf>
    <xf numFmtId="0" fontId="4" fillId="0" borderId="43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left" vertical="center"/>
    </xf>
    <xf numFmtId="0" fontId="4" fillId="0" borderId="28" xfId="0" applyFont="1" applyBorder="1" applyAlignment="1" applyProtection="1">
      <alignment horizontal="left" vertical="center"/>
    </xf>
    <xf numFmtId="0" fontId="4" fillId="0" borderId="29" xfId="0" applyFont="1" applyBorder="1" applyAlignment="1" applyProtection="1">
      <alignment horizontal="left" vertical="center"/>
    </xf>
    <xf numFmtId="166" fontId="10" fillId="0" borderId="44" xfId="0" applyNumberFormat="1" applyFont="1" applyBorder="1" applyAlignment="1" applyProtection="1">
      <alignment horizontal="right" vertical="center"/>
    </xf>
    <xf numFmtId="166" fontId="10" fillId="0" borderId="20" xfId="0" applyNumberFormat="1" applyFont="1" applyBorder="1" applyAlignment="1" applyProtection="1">
      <alignment horizontal="right" vertical="center"/>
    </xf>
    <xf numFmtId="164" fontId="10" fillId="0" borderId="7" xfId="0" applyNumberFormat="1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left" vertical="top"/>
    </xf>
    <xf numFmtId="0" fontId="4" fillId="0" borderId="45" xfId="0" applyFont="1" applyBorder="1" applyAlignment="1" applyProtection="1">
      <alignment horizontal="left" vertical="center"/>
    </xf>
    <xf numFmtId="0" fontId="4" fillId="0" borderId="46" xfId="0" applyFont="1" applyBorder="1" applyAlignment="1" applyProtection="1">
      <alignment horizontal="left" vertical="center"/>
    </xf>
    <xf numFmtId="0" fontId="4" fillId="0" borderId="47" xfId="0" applyFont="1" applyBorder="1" applyAlignment="1" applyProtection="1">
      <alignment horizontal="left" vertical="center"/>
    </xf>
    <xf numFmtId="0" fontId="4" fillId="0" borderId="48" xfId="0" applyFont="1" applyBorder="1" applyAlignment="1" applyProtection="1">
      <alignment horizontal="left" vertical="center"/>
    </xf>
    <xf numFmtId="0" fontId="4" fillId="0" borderId="49" xfId="0" applyFont="1" applyBorder="1" applyAlignment="1" applyProtection="1">
      <alignment horizontal="left"/>
    </xf>
    <xf numFmtId="0" fontId="4" fillId="0" borderId="50" xfId="0" applyFont="1" applyBorder="1" applyAlignment="1" applyProtection="1">
      <alignment horizontal="left" vertical="center"/>
    </xf>
    <xf numFmtId="0" fontId="4" fillId="0" borderId="40" xfId="0" applyFont="1" applyBorder="1" applyAlignment="1" applyProtection="1">
      <alignment horizontal="left"/>
    </xf>
    <xf numFmtId="2" fontId="6" fillId="0" borderId="39" xfId="0" applyNumberFormat="1" applyFont="1" applyBorder="1" applyAlignment="1" applyProtection="1">
      <alignment horizontal="right" vertical="center"/>
    </xf>
    <xf numFmtId="166" fontId="10" fillId="0" borderId="40" xfId="0" applyNumberFormat="1" applyFont="1" applyBorder="1" applyAlignment="1" applyProtection="1">
      <alignment horizontal="right" vertical="center"/>
    </xf>
    <xf numFmtId="0" fontId="4" fillId="0" borderId="51" xfId="0" applyFont="1" applyBorder="1" applyAlignment="1" applyProtection="1">
      <alignment horizontal="left" vertical="center"/>
    </xf>
    <xf numFmtId="0" fontId="9" fillId="0" borderId="52" xfId="0" applyFont="1" applyBorder="1" applyAlignment="1" applyProtection="1">
      <alignment horizontal="left" vertical="top"/>
    </xf>
    <xf numFmtId="0" fontId="4" fillId="0" borderId="53" xfId="0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left" vertical="center"/>
    </xf>
    <xf numFmtId="0" fontId="6" fillId="0" borderId="39" xfId="0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left" vertical="center"/>
    </xf>
    <xf numFmtId="166" fontId="13" fillId="0" borderId="15" xfId="0" applyNumberFormat="1" applyFont="1" applyBorder="1" applyAlignment="1" applyProtection="1">
      <alignment horizontal="right" vertical="center"/>
    </xf>
    <xf numFmtId="0" fontId="2" fillId="0" borderId="23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/>
    </xf>
    <xf numFmtId="0" fontId="4" fillId="0" borderId="54" xfId="0" applyFont="1" applyBorder="1" applyAlignment="1" applyProtection="1">
      <alignment horizontal="left" vertical="center"/>
    </xf>
    <xf numFmtId="0" fontId="4" fillId="0" borderId="44" xfId="0" applyFont="1" applyBorder="1" applyAlignment="1" applyProtection="1">
      <alignment horizontal="left"/>
    </xf>
    <xf numFmtId="0" fontId="4" fillId="0" borderId="31" xfId="0" applyFont="1" applyBorder="1" applyAlignment="1" applyProtection="1">
      <alignment horizontal="left" vertical="center"/>
    </xf>
    <xf numFmtId="0" fontId="14" fillId="3" borderId="0" xfId="0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5" borderId="17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/>
    </xf>
    <xf numFmtId="0" fontId="15" fillId="4" borderId="0" xfId="0" applyFont="1" applyFill="1" applyAlignment="1">
      <alignment horizontal="left" wrapText="1"/>
      <protection locked="0"/>
    </xf>
    <xf numFmtId="166" fontId="15" fillId="4" borderId="0" xfId="0" applyNumberFormat="1" applyFont="1" applyFill="1" applyAlignment="1">
      <alignment horizontal="right"/>
      <protection locked="0"/>
    </xf>
    <xf numFmtId="168" fontId="15" fillId="4" borderId="0" xfId="0" applyNumberFormat="1" applyFont="1" applyFill="1" applyAlignment="1">
      <alignment horizontal="right"/>
      <protection locked="0"/>
    </xf>
    <xf numFmtId="0" fontId="13" fillId="2" borderId="0" xfId="0" applyFont="1" applyFill="1" applyAlignment="1">
      <alignment horizontal="left" wrapText="1"/>
      <protection locked="0"/>
    </xf>
    <xf numFmtId="166" fontId="13" fillId="2" borderId="0" xfId="0" applyNumberFormat="1" applyFont="1" applyFill="1" applyAlignment="1">
      <alignment horizontal="right"/>
      <protection locked="0"/>
    </xf>
    <xf numFmtId="168" fontId="13" fillId="2" borderId="0" xfId="0" applyNumberFormat="1" applyFont="1" applyFill="1" applyAlignment="1">
      <alignment horizontal="right"/>
      <protection locked="0"/>
    </xf>
    <xf numFmtId="0" fontId="16" fillId="0" borderId="0" xfId="0" applyFont="1" applyAlignment="1">
      <alignment horizontal="left" wrapText="1"/>
      <protection locked="0"/>
    </xf>
    <xf numFmtId="166" fontId="16" fillId="0" borderId="0" xfId="0" applyNumberFormat="1" applyFont="1" applyAlignment="1">
      <alignment horizontal="right"/>
      <protection locked="0"/>
    </xf>
    <xf numFmtId="168" fontId="16" fillId="0" borderId="0" xfId="0" applyNumberFormat="1" applyFont="1" applyAlignment="1">
      <alignment horizontal="right"/>
      <protection locked="0"/>
    </xf>
    <xf numFmtId="0" fontId="17" fillId="0" borderId="0" xfId="0" applyFont="1" applyAlignment="1">
      <alignment horizontal="left" wrapText="1"/>
      <protection locked="0"/>
    </xf>
    <xf numFmtId="166" fontId="17" fillId="0" borderId="0" xfId="0" applyNumberFormat="1" applyFont="1" applyAlignment="1">
      <alignment horizontal="right"/>
      <protection locked="0"/>
    </xf>
    <xf numFmtId="168" fontId="17" fillId="0" borderId="0" xfId="0" applyNumberFormat="1" applyFont="1" applyAlignment="1">
      <alignment horizontal="right"/>
      <protection locked="0"/>
    </xf>
    <xf numFmtId="0" fontId="18" fillId="5" borderId="17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Alignment="1">
      <alignment horizontal="center"/>
      <protection locked="0"/>
    </xf>
    <xf numFmtId="165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8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6" fillId="0" borderId="57" xfId="0" applyFont="1" applyBorder="1" applyAlignment="1">
      <alignment horizontal="left" wrapText="1"/>
      <protection locked="0"/>
    </xf>
    <xf numFmtId="168" fontId="6" fillId="0" borderId="57" xfId="0" applyNumberFormat="1" applyFont="1" applyBorder="1" applyAlignment="1">
      <alignment horizontal="right"/>
      <protection locked="0"/>
    </xf>
    <xf numFmtId="166" fontId="6" fillId="0" borderId="57" xfId="0" applyNumberFormat="1" applyFont="1" applyBorder="1" applyAlignment="1">
      <alignment horizontal="right"/>
      <protection locked="0"/>
    </xf>
    <xf numFmtId="165" fontId="6" fillId="0" borderId="61" xfId="0" applyNumberFormat="1" applyFont="1" applyBorder="1" applyAlignment="1">
      <alignment horizontal="center"/>
      <protection locked="0"/>
    </xf>
    <xf numFmtId="168" fontId="6" fillId="0" borderId="62" xfId="0" applyNumberFormat="1" applyFont="1" applyBorder="1" applyAlignment="1">
      <alignment horizontal="right"/>
      <protection locked="0"/>
    </xf>
    <xf numFmtId="165" fontId="6" fillId="0" borderId="63" xfId="0" applyNumberFormat="1" applyFont="1" applyBorder="1" applyAlignment="1">
      <alignment horizontal="center"/>
      <protection locked="0"/>
    </xf>
    <xf numFmtId="0" fontId="6" fillId="0" borderId="64" xfId="0" applyFont="1" applyBorder="1" applyAlignment="1">
      <alignment horizontal="left" wrapText="1"/>
      <protection locked="0"/>
    </xf>
    <xf numFmtId="168" fontId="6" fillId="0" borderId="64" xfId="0" applyNumberFormat="1" applyFont="1" applyBorder="1" applyAlignment="1">
      <alignment horizontal="right"/>
      <protection locked="0"/>
    </xf>
    <xf numFmtId="166" fontId="6" fillId="0" borderId="64" xfId="0" applyNumberFormat="1" applyFont="1" applyBorder="1" applyAlignment="1">
      <alignment horizontal="right"/>
      <protection locked="0"/>
    </xf>
    <xf numFmtId="168" fontId="6" fillId="0" borderId="65" xfId="0" applyNumberFormat="1" applyFont="1" applyBorder="1" applyAlignment="1">
      <alignment horizontal="right"/>
      <protection locked="0"/>
    </xf>
    <xf numFmtId="0" fontId="8" fillId="3" borderId="0" xfId="0" applyFont="1" applyFill="1" applyAlignment="1" applyProtection="1">
      <alignment horizontal="left" wrapText="1"/>
    </xf>
    <xf numFmtId="0" fontId="5" fillId="3" borderId="0" xfId="0" applyFont="1" applyFill="1" applyAlignment="1" applyProtection="1">
      <alignment horizontal="left" wrapText="1"/>
    </xf>
    <xf numFmtId="0" fontId="8" fillId="0" borderId="0" xfId="0" applyFont="1" applyAlignment="1" applyProtection="1">
      <alignment horizontal="left" wrapText="1"/>
    </xf>
    <xf numFmtId="165" fontId="5" fillId="0" borderId="66" xfId="0" applyNumberFormat="1" applyFont="1" applyBorder="1" applyAlignment="1">
      <alignment horizontal="center"/>
      <protection locked="0"/>
    </xf>
    <xf numFmtId="0" fontId="5" fillId="0" borderId="67" xfId="0" applyFont="1" applyBorder="1" applyAlignment="1">
      <alignment horizontal="left" wrapText="1"/>
      <protection locked="0"/>
    </xf>
    <xf numFmtId="168" fontId="5" fillId="0" borderId="67" xfId="0" applyNumberFormat="1" applyFont="1" applyBorder="1" applyAlignment="1">
      <alignment horizontal="right"/>
      <protection locked="0"/>
    </xf>
    <xf numFmtId="166" fontId="5" fillId="0" borderId="67" xfId="0" applyNumberFormat="1" applyFont="1" applyBorder="1" applyAlignment="1">
      <alignment horizontal="right"/>
      <protection locked="0"/>
    </xf>
    <xf numFmtId="168" fontId="5" fillId="0" borderId="68" xfId="0" applyNumberFormat="1" applyFont="1" applyBorder="1" applyAlignment="1">
      <alignment horizontal="right"/>
      <protection locked="0"/>
    </xf>
    <xf numFmtId="165" fontId="5" fillId="0" borderId="69" xfId="0" applyNumberFormat="1" applyFont="1" applyBorder="1" applyAlignment="1">
      <alignment horizontal="center"/>
      <protection locked="0"/>
    </xf>
    <xf numFmtId="0" fontId="5" fillId="0" borderId="0" xfId="0" applyFont="1" applyBorder="1" applyAlignment="1">
      <alignment horizontal="left" wrapText="1"/>
      <protection locked="0"/>
    </xf>
    <xf numFmtId="168" fontId="5" fillId="0" borderId="0" xfId="0" applyNumberFormat="1" applyFont="1" applyBorder="1" applyAlignment="1">
      <alignment horizontal="right"/>
      <protection locked="0"/>
    </xf>
    <xf numFmtId="166" fontId="5" fillId="0" borderId="0" xfId="0" applyNumberFormat="1" applyFont="1" applyBorder="1" applyAlignment="1">
      <alignment horizontal="right"/>
      <protection locked="0"/>
    </xf>
    <xf numFmtId="168" fontId="5" fillId="0" borderId="70" xfId="0" applyNumberFormat="1" applyFont="1" applyBorder="1" applyAlignment="1">
      <alignment horizontal="right"/>
      <protection locked="0"/>
    </xf>
    <xf numFmtId="0" fontId="0" fillId="0" borderId="0" xfId="0" applyBorder="1" applyAlignment="1">
      <alignment horizontal="left" vertical="top"/>
      <protection locked="0"/>
    </xf>
    <xf numFmtId="0" fontId="20" fillId="0" borderId="0" xfId="0" applyFont="1" applyAlignment="1">
      <alignment horizontal="left" vertical="top"/>
      <protection locked="0"/>
    </xf>
    <xf numFmtId="165" fontId="21" fillId="0" borderId="0" xfId="0" applyNumberFormat="1" applyFont="1" applyAlignment="1">
      <alignment horizontal="center"/>
      <protection locked="0"/>
    </xf>
    <xf numFmtId="0" fontId="21" fillId="0" borderId="0" xfId="0" applyFont="1" applyAlignment="1">
      <alignment horizontal="left" wrapText="1"/>
      <protection locked="0"/>
    </xf>
    <xf numFmtId="168" fontId="21" fillId="0" borderId="0" xfId="0" applyNumberFormat="1" applyFont="1" applyAlignment="1">
      <alignment horizontal="right"/>
      <protection locked="0"/>
    </xf>
    <xf numFmtId="166" fontId="21" fillId="0" borderId="0" xfId="0" applyNumberFormat="1" applyFont="1" applyAlignment="1">
      <alignment horizontal="right"/>
      <protection locked="0"/>
    </xf>
    <xf numFmtId="0" fontId="22" fillId="0" borderId="0" xfId="0" applyFont="1" applyAlignment="1">
      <alignment horizontal="left" vertical="top"/>
      <protection locked="0"/>
    </xf>
    <xf numFmtId="166" fontId="17" fillId="0" borderId="0" xfId="0" applyNumberFormat="1" applyFont="1" applyAlignment="1">
      <alignment horizontal="center" vertical="center"/>
      <protection locked="0"/>
    </xf>
    <xf numFmtId="169" fontId="23" fillId="0" borderId="0" xfId="0" applyNumberFormat="1" applyFont="1" applyAlignment="1">
      <alignment horizontal="center" vertical="center"/>
      <protection locked="0"/>
    </xf>
    <xf numFmtId="0" fontId="17" fillId="0" borderId="0" xfId="0" applyFont="1" applyAlignment="1">
      <alignment horizontal="left" vertical="center" wrapText="1"/>
      <protection locked="0"/>
    </xf>
    <xf numFmtId="166" fontId="17" fillId="0" borderId="0" xfId="0" applyNumberFormat="1" applyFont="1" applyAlignment="1">
      <alignment horizontal="right" vertical="center"/>
      <protection locked="0"/>
    </xf>
    <xf numFmtId="168" fontId="17" fillId="0" borderId="0" xfId="0" applyNumberFormat="1" applyFont="1" applyAlignment="1">
      <alignment horizontal="right" vertical="center"/>
      <protection locked="0"/>
    </xf>
    <xf numFmtId="0" fontId="0" fillId="0" borderId="0" xfId="0" applyAlignment="1">
      <alignment horizontal="left" vertical="center"/>
      <protection locked="0"/>
    </xf>
    <xf numFmtId="165" fontId="24" fillId="0" borderId="61" xfId="0" applyNumberFormat="1" applyFont="1" applyBorder="1" applyAlignment="1">
      <alignment horizontal="center"/>
      <protection locked="0"/>
    </xf>
    <xf numFmtId="0" fontId="24" fillId="0" borderId="57" xfId="0" applyFont="1" applyBorder="1" applyAlignment="1">
      <alignment horizontal="left" wrapText="1"/>
      <protection locked="0"/>
    </xf>
    <xf numFmtId="168" fontId="24" fillId="0" borderId="57" xfId="0" applyNumberFormat="1" applyFont="1" applyBorder="1" applyAlignment="1">
      <alignment horizontal="right"/>
      <protection locked="0"/>
    </xf>
    <xf numFmtId="166" fontId="24" fillId="0" borderId="57" xfId="0" applyNumberFormat="1" applyFont="1" applyBorder="1" applyAlignment="1">
      <alignment horizontal="right"/>
      <protection locked="0"/>
    </xf>
    <xf numFmtId="168" fontId="24" fillId="0" borderId="62" xfId="0" applyNumberFormat="1" applyFont="1" applyBorder="1" applyAlignment="1">
      <alignment horizontal="right"/>
      <protection locked="0"/>
    </xf>
    <xf numFmtId="0" fontId="25" fillId="0" borderId="0" xfId="0" applyFont="1" applyAlignment="1">
      <alignment horizontal="left" vertical="top"/>
      <protection locked="0"/>
    </xf>
    <xf numFmtId="165" fontId="24" fillId="0" borderId="63" xfId="0" applyNumberFormat="1" applyFont="1" applyBorder="1" applyAlignment="1">
      <alignment horizontal="center"/>
      <protection locked="0"/>
    </xf>
    <xf numFmtId="0" fontId="24" fillId="0" borderId="64" xfId="0" applyFont="1" applyBorder="1" applyAlignment="1">
      <alignment horizontal="left" wrapText="1"/>
      <protection locked="0"/>
    </xf>
    <xf numFmtId="168" fontId="24" fillId="0" borderId="64" xfId="0" applyNumberFormat="1" applyFont="1" applyBorder="1" applyAlignment="1">
      <alignment horizontal="right"/>
      <protection locked="0"/>
    </xf>
    <xf numFmtId="166" fontId="24" fillId="0" borderId="64" xfId="0" applyNumberFormat="1" applyFont="1" applyBorder="1" applyAlignment="1">
      <alignment horizontal="right"/>
      <protection locked="0"/>
    </xf>
    <xf numFmtId="168" fontId="24" fillId="0" borderId="65" xfId="0" applyNumberFormat="1" applyFont="1" applyBorder="1" applyAlignment="1">
      <alignment horizontal="right"/>
      <protection locked="0"/>
    </xf>
    <xf numFmtId="165" fontId="24" fillId="0" borderId="71" xfId="0" applyNumberFormat="1" applyFont="1" applyBorder="1" applyAlignment="1">
      <alignment horizontal="center"/>
      <protection locked="0"/>
    </xf>
    <xf numFmtId="0" fontId="24" fillId="0" borderId="72" xfId="0" applyFont="1" applyBorder="1" applyAlignment="1">
      <alignment horizontal="left" wrapText="1"/>
      <protection locked="0"/>
    </xf>
    <xf numFmtId="168" fontId="24" fillId="0" borderId="72" xfId="0" applyNumberFormat="1" applyFont="1" applyBorder="1" applyAlignment="1">
      <alignment horizontal="right"/>
      <protection locked="0"/>
    </xf>
    <xf numFmtId="166" fontId="24" fillId="0" borderId="72" xfId="0" applyNumberFormat="1" applyFont="1" applyBorder="1" applyAlignment="1">
      <alignment horizontal="right"/>
      <protection locked="0"/>
    </xf>
    <xf numFmtId="168" fontId="24" fillId="0" borderId="73" xfId="0" applyNumberFormat="1" applyFont="1" applyBorder="1" applyAlignment="1">
      <alignment horizontal="right"/>
      <protection locked="0"/>
    </xf>
    <xf numFmtId="165" fontId="5" fillId="0" borderId="58" xfId="0" applyNumberFormat="1" applyFont="1" applyBorder="1" applyAlignment="1">
      <alignment horizontal="center"/>
      <protection locked="0"/>
    </xf>
    <xf numFmtId="0" fontId="5" fillId="0" borderId="59" xfId="0" applyFont="1" applyBorder="1" applyAlignment="1">
      <alignment horizontal="left" wrapText="1"/>
      <protection locked="0"/>
    </xf>
    <xf numFmtId="168" fontId="5" fillId="0" borderId="59" xfId="0" applyNumberFormat="1" applyFont="1" applyBorder="1" applyAlignment="1">
      <alignment horizontal="right"/>
      <protection locked="0"/>
    </xf>
    <xf numFmtId="166" fontId="5" fillId="0" borderId="59" xfId="0" applyNumberFormat="1" applyFont="1" applyBorder="1" applyAlignment="1">
      <alignment horizontal="right"/>
      <protection locked="0"/>
    </xf>
    <xf numFmtId="168" fontId="5" fillId="0" borderId="60" xfId="0" applyNumberFormat="1" applyFont="1" applyBorder="1" applyAlignment="1">
      <alignment horizontal="right"/>
      <protection locked="0"/>
    </xf>
    <xf numFmtId="165" fontId="19" fillId="0" borderId="66" xfId="0" applyNumberFormat="1" applyFont="1" applyBorder="1" applyAlignment="1">
      <alignment horizontal="center"/>
      <protection locked="0"/>
    </xf>
    <xf numFmtId="0" fontId="19" fillId="0" borderId="67" xfId="0" applyFont="1" applyBorder="1" applyAlignment="1">
      <alignment horizontal="left" wrapText="1"/>
      <protection locked="0"/>
    </xf>
    <xf numFmtId="168" fontId="19" fillId="0" borderId="67" xfId="0" applyNumberFormat="1" applyFont="1" applyBorder="1" applyAlignment="1">
      <alignment horizontal="right"/>
      <protection locked="0"/>
    </xf>
    <xf numFmtId="166" fontId="19" fillId="0" borderId="67" xfId="0" applyNumberFormat="1" applyFont="1" applyBorder="1" applyAlignment="1">
      <alignment horizontal="right"/>
      <protection locked="0"/>
    </xf>
    <xf numFmtId="168" fontId="19" fillId="0" borderId="68" xfId="0" applyNumberFormat="1" applyFont="1" applyBorder="1" applyAlignment="1">
      <alignment horizontal="right"/>
      <protection locked="0"/>
    </xf>
    <xf numFmtId="0" fontId="6" fillId="0" borderId="0" xfId="0" applyFont="1" applyAlignment="1" applyProtection="1">
      <alignment horizontal="left" vertical="center"/>
    </xf>
    <xf numFmtId="14" fontId="6" fillId="0" borderId="15" xfId="0" applyNumberFormat="1" applyFont="1" applyBorder="1" applyAlignment="1" applyProtection="1">
      <alignment horizontal="left" vertical="center"/>
    </xf>
    <xf numFmtId="0" fontId="6" fillId="0" borderId="16" xfId="0" applyFont="1" applyBorder="1" applyAlignment="1" applyProtection="1">
      <alignment horizontal="left" vertical="center"/>
    </xf>
    <xf numFmtId="166" fontId="6" fillId="0" borderId="0" xfId="0" applyNumberFormat="1" applyFont="1" applyAlignment="1" applyProtection="1">
      <alignment horizontal="left" vertical="center"/>
    </xf>
    <xf numFmtId="166" fontId="6" fillId="0" borderId="53" xfId="0" applyNumberFormat="1" applyFont="1" applyBorder="1" applyAlignment="1" applyProtection="1">
      <alignment horizontal="left" vertical="center"/>
    </xf>
    <xf numFmtId="0" fontId="6" fillId="0" borderId="53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6" fillId="0" borderId="15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55" xfId="0" applyFont="1" applyBorder="1" applyAlignment="1" applyProtection="1">
      <alignment horizontal="left" vertical="center" wrapText="1"/>
    </xf>
    <xf numFmtId="0" fontId="6" fillId="0" borderId="14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5" fillId="0" borderId="56" xfId="0" applyFont="1" applyBorder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55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 wrapText="1"/>
    </xf>
    <xf numFmtId="0" fontId="6" fillId="0" borderId="9" xfId="0" applyFont="1" applyBorder="1" applyAlignment="1" applyProtection="1">
      <alignment horizontal="left" vertical="center" wrapText="1"/>
    </xf>
    <xf numFmtId="0" fontId="6" fillId="0" borderId="56" xfId="0" applyFont="1" applyBorder="1" applyAlignment="1" applyProtection="1">
      <alignment horizontal="left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GridLines="0" workbookViewId="0">
      <pane ySplit="3" topLeftCell="A7" activePane="bottomLeft" state="frozenSplit"/>
      <selection pane="bottomLeft" activeCell="R34" sqref="R34"/>
    </sheetView>
  </sheetViews>
  <sheetFormatPr defaultColWidth="10.5" defaultRowHeight="12" customHeight="1"/>
  <cols>
    <col min="1" max="1" width="3" style="2" customWidth="1"/>
    <col min="2" max="2" width="2.5" style="2" customWidth="1"/>
    <col min="3" max="3" width="3.83203125" style="2" customWidth="1"/>
    <col min="4" max="4" width="11" style="2" customWidth="1"/>
    <col min="5" max="5" width="14.83203125" style="2" customWidth="1"/>
    <col min="6" max="6" width="0.5" style="2" customWidth="1"/>
    <col min="7" max="7" width="3.1640625" style="2" customWidth="1"/>
    <col min="8" max="8" width="3" style="2" customWidth="1"/>
    <col min="9" max="9" width="12.33203125" style="2" customWidth="1"/>
    <col min="10" max="10" width="16.1640625" style="2" customWidth="1"/>
    <col min="11" max="11" width="0.6640625" style="2" customWidth="1"/>
    <col min="12" max="12" width="3" style="2" customWidth="1"/>
    <col min="13" max="13" width="4.6640625" style="2" customWidth="1"/>
    <col min="14" max="14" width="5.6640625" style="2" customWidth="1"/>
    <col min="15" max="15" width="4.1640625" style="2" customWidth="1"/>
    <col min="16" max="16" width="15.33203125" style="2" customWidth="1"/>
    <col min="17" max="17" width="7.5" style="2" customWidth="1"/>
    <col min="18" max="18" width="17.83203125" style="2" customWidth="1"/>
    <col min="19" max="19" width="0.5" style="2" customWidth="1"/>
    <col min="20" max="16384" width="10.5" style="1"/>
  </cols>
  <sheetData>
    <row r="1" spans="1:19" s="2" customFormat="1" ht="14.2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2" customFormat="1" ht="14.2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7"/>
      <c r="P3" s="11"/>
      <c r="Q3" s="11"/>
      <c r="R3" s="11"/>
      <c r="S3" s="12"/>
    </row>
    <row r="4" spans="1:19" s="2" customFormat="1" ht="9" customHeigh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2" customFormat="1" ht="24.75" customHeight="1">
      <c r="A5" s="16"/>
      <c r="B5" s="17" t="s">
        <v>1</v>
      </c>
      <c r="C5" s="17"/>
      <c r="D5" s="17"/>
      <c r="E5" s="209" t="s">
        <v>2</v>
      </c>
      <c r="F5" s="210"/>
      <c r="G5" s="210"/>
      <c r="H5" s="210"/>
      <c r="I5" s="210"/>
      <c r="J5" s="210"/>
      <c r="K5" s="210"/>
      <c r="L5" s="211"/>
      <c r="M5" s="17"/>
      <c r="N5" s="17"/>
      <c r="O5" s="204" t="s">
        <v>3</v>
      </c>
      <c r="P5" s="204"/>
      <c r="Q5" s="18"/>
      <c r="R5" s="19"/>
      <c r="S5" s="20"/>
    </row>
    <row r="6" spans="1:19" s="2" customFormat="1" ht="24.75" customHeight="1">
      <c r="A6" s="16"/>
      <c r="B6" s="17" t="s">
        <v>4</v>
      </c>
      <c r="C6" s="17"/>
      <c r="D6" s="17"/>
      <c r="E6" s="212" t="s">
        <v>276</v>
      </c>
      <c r="F6" s="213"/>
      <c r="G6" s="213"/>
      <c r="H6" s="213"/>
      <c r="I6" s="213"/>
      <c r="J6" s="213"/>
      <c r="K6" s="213"/>
      <c r="L6" s="214"/>
      <c r="M6" s="17"/>
      <c r="N6" s="17"/>
      <c r="O6" s="204" t="s">
        <v>5</v>
      </c>
      <c r="P6" s="204"/>
      <c r="Q6" s="21"/>
      <c r="R6" s="22"/>
      <c r="S6" s="20"/>
    </row>
    <row r="7" spans="1:19" s="2" customFormat="1" ht="24.75" customHeight="1">
      <c r="A7" s="16"/>
      <c r="B7" s="17"/>
      <c r="C7" s="17"/>
      <c r="D7" s="17"/>
      <c r="E7" s="215"/>
      <c r="F7" s="216"/>
      <c r="G7" s="216"/>
      <c r="H7" s="216"/>
      <c r="I7" s="216"/>
      <c r="J7" s="216"/>
      <c r="K7" s="216"/>
      <c r="L7" s="217"/>
      <c r="M7" s="17"/>
      <c r="N7" s="17"/>
      <c r="O7" s="204" t="s">
        <v>6</v>
      </c>
      <c r="P7" s="204"/>
      <c r="Q7" s="23" t="s">
        <v>7</v>
      </c>
      <c r="R7" s="24"/>
      <c r="S7" s="20"/>
    </row>
    <row r="8" spans="1:19" s="2" customFormat="1" ht="24.75" customHeigh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204" t="s">
        <v>8</v>
      </c>
      <c r="P8" s="204"/>
      <c r="Q8" s="17" t="s">
        <v>9</v>
      </c>
      <c r="R8" s="17"/>
      <c r="S8" s="20"/>
    </row>
    <row r="9" spans="1:19" s="2" customFormat="1" ht="24.75" customHeight="1">
      <c r="A9" s="16"/>
      <c r="B9" s="17" t="s">
        <v>10</v>
      </c>
      <c r="C9" s="17"/>
      <c r="D9" s="17"/>
      <c r="E9" s="218" t="s">
        <v>11</v>
      </c>
      <c r="F9" s="219"/>
      <c r="G9" s="219"/>
      <c r="H9" s="219"/>
      <c r="I9" s="219"/>
      <c r="J9" s="219"/>
      <c r="K9" s="219"/>
      <c r="L9" s="220"/>
      <c r="M9" s="17"/>
      <c r="N9" s="17"/>
      <c r="O9" s="205">
        <v>245003</v>
      </c>
      <c r="P9" s="200"/>
      <c r="Q9" s="25" t="s">
        <v>277</v>
      </c>
      <c r="R9" s="27"/>
      <c r="S9" s="20"/>
    </row>
    <row r="10" spans="1:19" s="2" customFormat="1" ht="24.75" customHeight="1">
      <c r="A10" s="16"/>
      <c r="B10" s="17" t="s">
        <v>12</v>
      </c>
      <c r="C10" s="17"/>
      <c r="D10" s="17"/>
      <c r="E10" s="221" t="s">
        <v>13</v>
      </c>
      <c r="F10" s="222"/>
      <c r="G10" s="222"/>
      <c r="H10" s="222"/>
      <c r="I10" s="222"/>
      <c r="J10" s="222"/>
      <c r="K10" s="222"/>
      <c r="L10" s="223"/>
      <c r="M10" s="17"/>
      <c r="N10" s="17"/>
      <c r="O10" s="205" t="s">
        <v>14</v>
      </c>
      <c r="P10" s="200"/>
      <c r="Q10" s="25" t="s">
        <v>15</v>
      </c>
      <c r="R10" s="27"/>
      <c r="S10" s="20"/>
    </row>
    <row r="11" spans="1:19" s="2" customFormat="1" ht="24.75" customHeight="1">
      <c r="A11" s="16"/>
      <c r="B11" s="17" t="s">
        <v>16</v>
      </c>
      <c r="C11" s="17"/>
      <c r="D11" s="17"/>
      <c r="E11" s="206"/>
      <c r="F11" s="207"/>
      <c r="G11" s="207"/>
      <c r="H11" s="207"/>
      <c r="I11" s="207"/>
      <c r="J11" s="207"/>
      <c r="K11" s="207"/>
      <c r="L11" s="208"/>
      <c r="M11" s="17"/>
      <c r="N11" s="17"/>
      <c r="O11" s="205"/>
      <c r="P11" s="200"/>
      <c r="Q11" s="25"/>
      <c r="R11" s="27"/>
      <c r="S11" s="20"/>
    </row>
    <row r="12" spans="1:19" s="2" customFormat="1" ht="18.75" customHeight="1">
      <c r="A12" s="16"/>
      <c r="B12" s="17"/>
      <c r="C12" s="17"/>
      <c r="D12" s="17"/>
      <c r="E12" s="28"/>
      <c r="F12" s="17"/>
      <c r="G12" s="17"/>
      <c r="H12" s="17"/>
      <c r="I12" s="17"/>
      <c r="J12" s="17"/>
      <c r="K12" s="17"/>
      <c r="L12" s="17"/>
      <c r="M12" s="17"/>
      <c r="N12" s="17"/>
      <c r="O12" s="28"/>
      <c r="P12" s="28"/>
      <c r="Q12" s="28"/>
      <c r="R12" s="17"/>
      <c r="S12" s="20"/>
    </row>
    <row r="13" spans="1:19" s="2" customFormat="1" ht="18.75" customHeight="1">
      <c r="A13" s="16"/>
      <c r="B13" s="17"/>
      <c r="C13" s="17"/>
      <c r="D13" s="17"/>
      <c r="E13" s="28" t="s">
        <v>17</v>
      </c>
      <c r="F13" s="17"/>
      <c r="G13" s="17" t="s">
        <v>18</v>
      </c>
      <c r="H13" s="17"/>
      <c r="I13" s="17"/>
      <c r="J13" s="17"/>
      <c r="K13" s="17"/>
      <c r="L13" s="17"/>
      <c r="M13" s="17"/>
      <c r="N13" s="17"/>
      <c r="O13" s="198" t="s">
        <v>19</v>
      </c>
      <c r="P13" s="198"/>
      <c r="Q13" s="28"/>
      <c r="R13" s="29"/>
      <c r="S13" s="20"/>
    </row>
    <row r="14" spans="1:19" s="2" customFormat="1" ht="18.75" customHeight="1">
      <c r="A14" s="16"/>
      <c r="B14" s="17"/>
      <c r="C14" s="17"/>
      <c r="D14" s="17"/>
      <c r="E14" s="30" t="s">
        <v>20</v>
      </c>
      <c r="F14" s="17"/>
      <c r="G14" s="25" t="s">
        <v>21</v>
      </c>
      <c r="H14" s="31"/>
      <c r="I14" s="26"/>
      <c r="J14" s="17"/>
      <c r="K14" s="17"/>
      <c r="L14" s="17"/>
      <c r="M14" s="17"/>
      <c r="N14" s="17"/>
      <c r="O14" s="199">
        <v>42887</v>
      </c>
      <c r="P14" s="200"/>
      <c r="Q14" s="28"/>
      <c r="R14" s="32"/>
      <c r="S14" s="20"/>
    </row>
    <row r="15" spans="1:19" s="2" customFormat="1" ht="9" customHeight="1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17"/>
      <c r="P15" s="34"/>
      <c r="Q15" s="34"/>
      <c r="R15" s="34"/>
      <c r="S15" s="35"/>
    </row>
    <row r="16" spans="1:19" s="2" customFormat="1" ht="20.25" customHeight="1">
      <c r="A16" s="36"/>
      <c r="B16" s="37"/>
      <c r="C16" s="37"/>
      <c r="D16" s="37"/>
      <c r="E16" s="38" t="s">
        <v>22</v>
      </c>
      <c r="F16" s="37"/>
      <c r="G16" s="37"/>
      <c r="H16" s="37"/>
      <c r="I16" s="37"/>
      <c r="J16" s="37"/>
      <c r="K16" s="37"/>
      <c r="L16" s="37"/>
      <c r="M16" s="37"/>
      <c r="N16" s="37"/>
      <c r="O16" s="14"/>
      <c r="P16" s="37"/>
      <c r="Q16" s="37"/>
      <c r="R16" s="37"/>
      <c r="S16" s="39"/>
    </row>
    <row r="17" spans="1:19" s="2" customFormat="1" ht="21.75" customHeight="1">
      <c r="A17" s="40" t="s">
        <v>23</v>
      </c>
      <c r="B17" s="41"/>
      <c r="C17" s="41"/>
      <c r="D17" s="42"/>
      <c r="E17" s="43" t="s">
        <v>24</v>
      </c>
      <c r="F17" s="42"/>
      <c r="G17" s="43" t="s">
        <v>25</v>
      </c>
      <c r="H17" s="41"/>
      <c r="I17" s="42"/>
      <c r="J17" s="43" t="s">
        <v>26</v>
      </c>
      <c r="K17" s="41"/>
      <c r="L17" s="43" t="s">
        <v>27</v>
      </c>
      <c r="M17" s="41"/>
      <c r="N17" s="41"/>
      <c r="O17" s="41"/>
      <c r="P17" s="42"/>
      <c r="Q17" s="43" t="s">
        <v>28</v>
      </c>
      <c r="R17" s="41"/>
      <c r="S17" s="44"/>
    </row>
    <row r="18" spans="1:19" s="2" customFormat="1" ht="19.5" customHeight="1">
      <c r="A18" s="45"/>
      <c r="B18" s="46"/>
      <c r="C18" s="46"/>
      <c r="D18" s="47">
        <v>0</v>
      </c>
      <c r="E18" s="48">
        <v>0</v>
      </c>
      <c r="F18" s="49"/>
      <c r="G18" s="50"/>
      <c r="H18" s="46"/>
      <c r="I18" s="47">
        <v>0</v>
      </c>
      <c r="J18" s="48">
        <v>0</v>
      </c>
      <c r="K18" s="51"/>
      <c r="L18" s="50"/>
      <c r="M18" s="46"/>
      <c r="N18" s="46"/>
      <c r="O18" s="52"/>
      <c r="P18" s="47">
        <v>0</v>
      </c>
      <c r="Q18" s="50"/>
      <c r="R18" s="53">
        <v>0</v>
      </c>
      <c r="S18" s="54"/>
    </row>
    <row r="19" spans="1:19" s="2" customFormat="1" ht="20.25" customHeight="1">
      <c r="A19" s="36"/>
      <c r="B19" s="37"/>
      <c r="C19" s="37"/>
      <c r="D19" s="37"/>
      <c r="E19" s="38" t="s">
        <v>29</v>
      </c>
      <c r="F19" s="37"/>
      <c r="G19" s="37"/>
      <c r="H19" s="37"/>
      <c r="I19" s="37"/>
      <c r="J19" s="55" t="s">
        <v>30</v>
      </c>
      <c r="K19" s="37"/>
      <c r="L19" s="37"/>
      <c r="M19" s="37"/>
      <c r="N19" s="37"/>
      <c r="O19" s="34"/>
      <c r="P19" s="37"/>
      <c r="Q19" s="37"/>
      <c r="R19" s="37"/>
      <c r="S19" s="39"/>
    </row>
    <row r="20" spans="1:19" s="2" customFormat="1" ht="19.5" customHeight="1">
      <c r="A20" s="56" t="s">
        <v>31</v>
      </c>
      <c r="B20" s="57"/>
      <c r="C20" s="58" t="s">
        <v>32</v>
      </c>
      <c r="D20" s="59"/>
      <c r="E20" s="59"/>
      <c r="F20" s="60"/>
      <c r="G20" s="56" t="s">
        <v>33</v>
      </c>
      <c r="H20" s="61"/>
      <c r="I20" s="58" t="s">
        <v>34</v>
      </c>
      <c r="J20" s="59"/>
      <c r="K20" s="59"/>
      <c r="L20" s="56" t="s">
        <v>35</v>
      </c>
      <c r="M20" s="61"/>
      <c r="N20" s="58" t="s">
        <v>36</v>
      </c>
      <c r="O20" s="62"/>
      <c r="P20" s="59"/>
      <c r="Q20" s="59"/>
      <c r="R20" s="59"/>
      <c r="S20" s="60"/>
    </row>
    <row r="21" spans="1:19" s="2" customFormat="1" ht="19.5" customHeight="1">
      <c r="A21" s="63" t="s">
        <v>20</v>
      </c>
      <c r="B21" s="64" t="s">
        <v>37</v>
      </c>
      <c r="C21" s="65"/>
      <c r="D21" s="66" t="s">
        <v>38</v>
      </c>
      <c r="E21" s="67">
        <f>'2. Rekapitulace rozpočtu - stan'!C10</f>
        <v>0</v>
      </c>
      <c r="F21" s="68"/>
      <c r="G21" s="63" t="s">
        <v>39</v>
      </c>
      <c r="H21" s="69" t="s">
        <v>40</v>
      </c>
      <c r="I21" s="70"/>
      <c r="J21" s="71">
        <v>0</v>
      </c>
      <c r="K21" s="72"/>
      <c r="L21" s="63" t="s">
        <v>41</v>
      </c>
      <c r="M21" s="73" t="s">
        <v>42</v>
      </c>
      <c r="N21" s="74"/>
      <c r="O21" s="74"/>
      <c r="P21" s="74"/>
      <c r="Q21" s="75">
        <v>0</v>
      </c>
      <c r="R21" s="67">
        <v>0</v>
      </c>
      <c r="S21" s="68"/>
    </row>
    <row r="22" spans="1:19" s="2" customFormat="1" ht="19.5" customHeight="1">
      <c r="A22" s="63" t="s">
        <v>43</v>
      </c>
      <c r="B22" s="76"/>
      <c r="C22" s="77"/>
      <c r="D22" s="66" t="s">
        <v>44</v>
      </c>
      <c r="E22" s="67">
        <f>'2. Rekapitulace rozpočtu - stan'!D10</f>
        <v>0</v>
      </c>
      <c r="F22" s="68"/>
      <c r="G22" s="63" t="s">
        <v>45</v>
      </c>
      <c r="H22" s="17" t="s">
        <v>46</v>
      </c>
      <c r="I22" s="70"/>
      <c r="J22" s="71">
        <v>0</v>
      </c>
      <c r="K22" s="72"/>
      <c r="L22" s="63" t="s">
        <v>47</v>
      </c>
      <c r="M22" s="73" t="s">
        <v>48</v>
      </c>
      <c r="N22" s="74"/>
      <c r="O22" s="17"/>
      <c r="P22" s="74"/>
      <c r="Q22" s="75">
        <v>0</v>
      </c>
      <c r="R22" s="67">
        <v>0</v>
      </c>
      <c r="S22" s="68"/>
    </row>
    <row r="23" spans="1:19" s="2" customFormat="1" ht="19.5" customHeight="1">
      <c r="A23" s="63" t="s">
        <v>49</v>
      </c>
      <c r="B23" s="64" t="s">
        <v>50</v>
      </c>
      <c r="C23" s="65"/>
      <c r="D23" s="66" t="s">
        <v>38</v>
      </c>
      <c r="E23" s="67">
        <f>'2. Rekapitulace rozpočtu - stan'!C20</f>
        <v>0</v>
      </c>
      <c r="F23" s="68"/>
      <c r="G23" s="63" t="s">
        <v>51</v>
      </c>
      <c r="H23" s="69" t="s">
        <v>52</v>
      </c>
      <c r="I23" s="70"/>
      <c r="J23" s="71">
        <v>0</v>
      </c>
      <c r="K23" s="72"/>
      <c r="L23" s="63" t="s">
        <v>53</v>
      </c>
      <c r="M23" s="73" t="s">
        <v>54</v>
      </c>
      <c r="N23" s="74"/>
      <c r="O23" s="74"/>
      <c r="P23" s="74"/>
      <c r="Q23" s="75">
        <v>0</v>
      </c>
      <c r="R23" s="67">
        <v>0</v>
      </c>
      <c r="S23" s="68"/>
    </row>
    <row r="24" spans="1:19" s="2" customFormat="1" ht="19.5" customHeight="1">
      <c r="A24" s="63" t="s">
        <v>55</v>
      </c>
      <c r="B24" s="76"/>
      <c r="C24" s="77"/>
      <c r="D24" s="66" t="s">
        <v>44</v>
      </c>
      <c r="E24" s="67">
        <f>'2. Rekapitulace rozpočtu - stan'!D20</f>
        <v>0</v>
      </c>
      <c r="F24" s="68"/>
      <c r="G24" s="63" t="s">
        <v>56</v>
      </c>
      <c r="H24" s="69"/>
      <c r="I24" s="70"/>
      <c r="J24" s="71">
        <v>0</v>
      </c>
      <c r="K24" s="72"/>
      <c r="L24" s="63" t="s">
        <v>57</v>
      </c>
      <c r="M24" s="73" t="s">
        <v>58</v>
      </c>
      <c r="N24" s="74"/>
      <c r="O24" s="17"/>
      <c r="P24" s="74"/>
      <c r="Q24" s="75">
        <v>0</v>
      </c>
      <c r="R24" s="67">
        <v>0</v>
      </c>
      <c r="S24" s="68"/>
    </row>
    <row r="25" spans="1:19" s="2" customFormat="1" ht="19.5" customHeight="1">
      <c r="A25" s="63" t="s">
        <v>59</v>
      </c>
      <c r="B25" s="64" t="s">
        <v>60</v>
      </c>
      <c r="C25" s="65"/>
      <c r="D25" s="66" t="s">
        <v>38</v>
      </c>
      <c r="E25" s="67">
        <f>'2. Rekapitulace rozpočtu - stan'!C22</f>
        <v>0</v>
      </c>
      <c r="F25" s="68"/>
      <c r="G25" s="78"/>
      <c r="H25" s="74"/>
      <c r="I25" s="70"/>
      <c r="J25" s="71"/>
      <c r="K25" s="72"/>
      <c r="L25" s="63" t="s">
        <v>61</v>
      </c>
      <c r="M25" s="73" t="s">
        <v>62</v>
      </c>
      <c r="N25" s="74"/>
      <c r="O25" s="74"/>
      <c r="P25" s="74"/>
      <c r="Q25" s="75">
        <v>0</v>
      </c>
      <c r="R25" s="67">
        <v>0</v>
      </c>
      <c r="S25" s="68"/>
    </row>
    <row r="26" spans="1:19" s="2" customFormat="1" ht="19.5" customHeight="1">
      <c r="A26" s="63" t="s">
        <v>63</v>
      </c>
      <c r="B26" s="76"/>
      <c r="C26" s="77"/>
      <c r="D26" s="66" t="s">
        <v>44</v>
      </c>
      <c r="E26" s="67">
        <f>'2. Rekapitulace rozpočtu - stan'!D22</f>
        <v>0</v>
      </c>
      <c r="F26" s="68"/>
      <c r="G26" s="78"/>
      <c r="H26" s="74"/>
      <c r="I26" s="70"/>
      <c r="J26" s="71"/>
      <c r="K26" s="72"/>
      <c r="L26" s="63" t="s">
        <v>64</v>
      </c>
      <c r="M26" s="69" t="s">
        <v>65</v>
      </c>
      <c r="N26" s="74"/>
      <c r="O26" s="17"/>
      <c r="P26" s="74"/>
      <c r="Q26" s="70"/>
      <c r="R26" s="67">
        <v>0</v>
      </c>
      <c r="S26" s="68"/>
    </row>
    <row r="27" spans="1:19" s="2" customFormat="1" ht="19.5" customHeight="1">
      <c r="A27" s="63" t="s">
        <v>66</v>
      </c>
      <c r="B27" s="79" t="s">
        <v>67</v>
      </c>
      <c r="C27" s="74"/>
      <c r="D27" s="70"/>
      <c r="E27" s="80">
        <f>SUM(E21:E26)</f>
        <v>0</v>
      </c>
      <c r="F27" s="39"/>
      <c r="G27" s="63" t="s">
        <v>68</v>
      </c>
      <c r="H27" s="79" t="s">
        <v>69</v>
      </c>
      <c r="I27" s="70"/>
      <c r="J27" s="81"/>
      <c r="K27" s="82"/>
      <c r="L27" s="63" t="s">
        <v>70</v>
      </c>
      <c r="M27" s="79" t="s">
        <v>71</v>
      </c>
      <c r="N27" s="74"/>
      <c r="O27" s="74"/>
      <c r="P27" s="74"/>
      <c r="Q27" s="70"/>
      <c r="R27" s="80">
        <v>0</v>
      </c>
      <c r="S27" s="39"/>
    </row>
    <row r="28" spans="1:19" s="2" customFormat="1" ht="19.5" customHeight="1">
      <c r="A28" s="83" t="s">
        <v>72</v>
      </c>
      <c r="B28" s="84" t="s">
        <v>73</v>
      </c>
      <c r="C28" s="85"/>
      <c r="D28" s="86"/>
      <c r="E28" s="87">
        <f>'2. Rekapitulace rozpočtu - stan'!E24</f>
        <v>0</v>
      </c>
      <c r="F28" s="35"/>
      <c r="G28" s="83" t="s">
        <v>74</v>
      </c>
      <c r="H28" s="84" t="s">
        <v>75</v>
      </c>
      <c r="I28" s="86"/>
      <c r="J28" s="88">
        <v>0</v>
      </c>
      <c r="K28" s="89"/>
      <c r="L28" s="83" t="s">
        <v>76</v>
      </c>
      <c r="M28" s="84" t="s">
        <v>77</v>
      </c>
      <c r="N28" s="85"/>
      <c r="O28" s="34"/>
      <c r="P28" s="85"/>
      <c r="Q28" s="86"/>
      <c r="R28" s="87">
        <v>0</v>
      </c>
      <c r="S28" s="35"/>
    </row>
    <row r="29" spans="1:19" s="2" customFormat="1" ht="19.5" customHeight="1">
      <c r="A29" s="90" t="s">
        <v>12</v>
      </c>
      <c r="B29" s="14"/>
      <c r="C29" s="14"/>
      <c r="D29" s="14"/>
      <c r="E29" s="14"/>
      <c r="F29" s="91"/>
      <c r="G29" s="92"/>
      <c r="H29" s="14"/>
      <c r="I29" s="14"/>
      <c r="J29" s="14"/>
      <c r="K29" s="14"/>
      <c r="L29" s="56" t="s">
        <v>78</v>
      </c>
      <c r="M29" s="42"/>
      <c r="N29" s="58" t="s">
        <v>79</v>
      </c>
      <c r="O29" s="17"/>
      <c r="P29" s="41"/>
      <c r="Q29" s="41"/>
      <c r="R29" s="41"/>
      <c r="S29" s="44"/>
    </row>
    <row r="30" spans="1:19" s="2" customFormat="1" ht="19.5" customHeight="1">
      <c r="A30" s="16"/>
      <c r="B30" s="17"/>
      <c r="C30" s="17"/>
      <c r="D30" s="17"/>
      <c r="E30" s="17"/>
      <c r="F30" s="93"/>
      <c r="G30" s="94"/>
      <c r="H30" s="17"/>
      <c r="I30" s="17"/>
      <c r="J30" s="17"/>
      <c r="K30" s="17"/>
      <c r="L30" s="63" t="s">
        <v>80</v>
      </c>
      <c r="M30" s="69" t="s">
        <v>81</v>
      </c>
      <c r="N30" s="74"/>
      <c r="O30" s="74"/>
      <c r="P30" s="74"/>
      <c r="Q30" s="70"/>
      <c r="R30" s="80">
        <f>E27+E28</f>
        <v>0</v>
      </c>
      <c r="S30" s="39"/>
    </row>
    <row r="31" spans="1:19" s="2" customFormat="1" ht="19.5" customHeight="1">
      <c r="A31" s="95" t="s">
        <v>82</v>
      </c>
      <c r="B31" s="96"/>
      <c r="C31" s="96"/>
      <c r="D31" s="96"/>
      <c r="E31" s="96"/>
      <c r="F31" s="77"/>
      <c r="G31" s="97" t="s">
        <v>83</v>
      </c>
      <c r="H31" s="96"/>
      <c r="I31" s="96"/>
      <c r="J31" s="96"/>
      <c r="K31" s="96"/>
      <c r="L31" s="63" t="s">
        <v>84</v>
      </c>
      <c r="M31" s="73" t="s">
        <v>85</v>
      </c>
      <c r="N31" s="98">
        <v>15</v>
      </c>
      <c r="O31" s="28" t="s">
        <v>86</v>
      </c>
      <c r="P31" s="201">
        <v>0</v>
      </c>
      <c r="Q31" s="198"/>
      <c r="R31" s="99">
        <v>0</v>
      </c>
      <c r="S31" s="100"/>
    </row>
    <row r="32" spans="1:19" s="2" customFormat="1" ht="20.25" customHeight="1">
      <c r="A32" s="101" t="s">
        <v>10</v>
      </c>
      <c r="B32" s="102"/>
      <c r="C32" s="102"/>
      <c r="D32" s="102"/>
      <c r="E32" s="102"/>
      <c r="F32" s="65"/>
      <c r="G32" s="103"/>
      <c r="H32" s="102"/>
      <c r="I32" s="102"/>
      <c r="J32" s="102"/>
      <c r="K32" s="102"/>
      <c r="L32" s="63" t="s">
        <v>87</v>
      </c>
      <c r="M32" s="73" t="s">
        <v>85</v>
      </c>
      <c r="N32" s="98">
        <v>21</v>
      </c>
      <c r="O32" s="104" t="s">
        <v>86</v>
      </c>
      <c r="P32" s="202">
        <f>R30</f>
        <v>0</v>
      </c>
      <c r="Q32" s="203"/>
      <c r="R32" s="67">
        <f>R30*0.21</f>
        <v>0</v>
      </c>
      <c r="S32" s="68"/>
    </row>
    <row r="33" spans="1:19" s="2" customFormat="1" ht="20.25" customHeight="1">
      <c r="A33" s="16"/>
      <c r="B33" s="17"/>
      <c r="C33" s="17"/>
      <c r="D33" s="17"/>
      <c r="E33" s="17"/>
      <c r="F33" s="93"/>
      <c r="G33" s="94"/>
      <c r="H33" s="17"/>
      <c r="I33" s="17"/>
      <c r="J33" s="17"/>
      <c r="K33" s="17"/>
      <c r="L33" s="83" t="s">
        <v>88</v>
      </c>
      <c r="M33" s="105" t="s">
        <v>89</v>
      </c>
      <c r="N33" s="85"/>
      <c r="O33" s="17"/>
      <c r="P33" s="85"/>
      <c r="Q33" s="86"/>
      <c r="R33" s="106">
        <f>SUM(R30:R32)</f>
        <v>0</v>
      </c>
      <c r="S33" s="27"/>
    </row>
    <row r="34" spans="1:19" s="2" customFormat="1" ht="19.5" customHeight="1">
      <c r="A34" s="95" t="s">
        <v>82</v>
      </c>
      <c r="B34" s="96"/>
      <c r="C34" s="96"/>
      <c r="D34" s="96"/>
      <c r="E34" s="96"/>
      <c r="F34" s="77"/>
      <c r="G34" s="97" t="s">
        <v>83</v>
      </c>
      <c r="H34" s="96"/>
      <c r="I34" s="96"/>
      <c r="J34" s="96"/>
      <c r="K34" s="96"/>
      <c r="L34" s="56" t="s">
        <v>90</v>
      </c>
      <c r="M34" s="42"/>
      <c r="N34" s="58" t="s">
        <v>91</v>
      </c>
      <c r="O34" s="14"/>
      <c r="P34" s="41"/>
      <c r="Q34" s="41"/>
      <c r="R34" s="107"/>
      <c r="S34" s="44"/>
    </row>
    <row r="35" spans="1:19" s="2" customFormat="1" ht="20.25" customHeight="1">
      <c r="A35" s="101" t="s">
        <v>16</v>
      </c>
      <c r="B35" s="102"/>
      <c r="C35" s="102"/>
      <c r="D35" s="102"/>
      <c r="E35" s="102"/>
      <c r="F35" s="65"/>
      <c r="G35" s="103"/>
      <c r="H35" s="102"/>
      <c r="I35" s="102"/>
      <c r="J35" s="102"/>
      <c r="K35" s="102"/>
      <c r="L35" s="63" t="s">
        <v>92</v>
      </c>
      <c r="M35" s="69" t="s">
        <v>93</v>
      </c>
      <c r="N35" s="74"/>
      <c r="O35" s="74"/>
      <c r="P35" s="74"/>
      <c r="Q35" s="70"/>
      <c r="R35" s="67">
        <v>0</v>
      </c>
      <c r="S35" s="68"/>
    </row>
    <row r="36" spans="1:19" s="2" customFormat="1" ht="19.5" customHeight="1">
      <c r="A36" s="16"/>
      <c r="B36" s="17"/>
      <c r="C36" s="17"/>
      <c r="D36" s="17"/>
      <c r="E36" s="17"/>
      <c r="F36" s="93"/>
      <c r="G36" s="94"/>
      <c r="H36" s="17"/>
      <c r="I36" s="17"/>
      <c r="J36" s="17"/>
      <c r="K36" s="17"/>
      <c r="L36" s="63" t="s">
        <v>94</v>
      </c>
      <c r="M36" s="69" t="s">
        <v>95</v>
      </c>
      <c r="N36" s="74"/>
      <c r="O36" s="96"/>
      <c r="P36" s="74"/>
      <c r="Q36" s="70"/>
      <c r="R36" s="67">
        <v>0</v>
      </c>
      <c r="S36" s="68"/>
    </row>
    <row r="37" spans="1:19" s="2" customFormat="1" ht="19.5" customHeight="1">
      <c r="A37" s="108" t="s">
        <v>82</v>
      </c>
      <c r="B37" s="34"/>
      <c r="C37" s="34"/>
      <c r="D37" s="34"/>
      <c r="E37" s="34"/>
      <c r="F37" s="109"/>
      <c r="G37" s="110" t="s">
        <v>83</v>
      </c>
      <c r="H37" s="34"/>
      <c r="I37" s="34"/>
      <c r="J37" s="34"/>
      <c r="K37" s="34"/>
      <c r="L37" s="83" t="s">
        <v>96</v>
      </c>
      <c r="M37" s="84" t="s">
        <v>97</v>
      </c>
      <c r="N37" s="85"/>
      <c r="O37" s="34"/>
      <c r="P37" s="85"/>
      <c r="Q37" s="86"/>
      <c r="R37" s="48">
        <v>0</v>
      </c>
      <c r="S37" s="111"/>
    </row>
  </sheetData>
  <mergeCells count="17">
    <mergeCell ref="E11:L11"/>
    <mergeCell ref="O10:P10"/>
    <mergeCell ref="E5:L5"/>
    <mergeCell ref="E6:L6"/>
    <mergeCell ref="E7:L7"/>
    <mergeCell ref="E9:L9"/>
    <mergeCell ref="E10:L10"/>
    <mergeCell ref="O11:P11"/>
    <mergeCell ref="O13:P13"/>
    <mergeCell ref="O14:P14"/>
    <mergeCell ref="P31:Q31"/>
    <mergeCell ref="P32:Q32"/>
    <mergeCell ref="O5:P5"/>
    <mergeCell ref="O6:P6"/>
    <mergeCell ref="O7:P7"/>
    <mergeCell ref="O8:P8"/>
    <mergeCell ref="O9:P9"/>
  </mergeCells>
  <printOptions horizontalCentered="1"/>
  <pageMargins left="0.39370079040527345" right="0.39370079040527345" top="0.7874015808105469" bottom="0.7874015808105469" header="0" footer="0"/>
  <pageSetup paperSize="9" scale="93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workbookViewId="0">
      <selection activeCell="C6" sqref="C6"/>
    </sheetView>
  </sheetViews>
  <sheetFormatPr defaultColWidth="10.6640625" defaultRowHeight="12" customHeight="1"/>
  <cols>
    <col min="1" max="1" width="14.1640625" style="2" customWidth="1"/>
    <col min="2" max="2" width="41.6640625" style="2" customWidth="1"/>
    <col min="3" max="3" width="15.33203125" style="2" customWidth="1"/>
    <col min="4" max="4" width="17.1640625" style="2" customWidth="1"/>
    <col min="5" max="5" width="16.33203125" style="2" customWidth="1"/>
    <col min="6" max="6" width="14.5" style="2" customWidth="1"/>
    <col min="7" max="7" width="12.6640625" style="2" customWidth="1"/>
    <col min="8" max="16384" width="10.6640625" style="1"/>
  </cols>
  <sheetData>
    <row r="1" spans="1:7" s="2" customFormat="1" ht="17.25" customHeight="1">
      <c r="A1" s="112" t="s">
        <v>98</v>
      </c>
      <c r="B1" s="113"/>
      <c r="C1" s="113"/>
      <c r="D1" s="113"/>
      <c r="E1" s="113"/>
      <c r="F1" s="113"/>
      <c r="G1" s="113"/>
    </row>
    <row r="2" spans="1:7" s="2" customFormat="1" ht="17.25" customHeight="1">
      <c r="A2" s="114" t="s">
        <v>99</v>
      </c>
      <c r="B2" s="115"/>
      <c r="C2" s="115"/>
      <c r="D2" s="113"/>
      <c r="E2" s="113"/>
      <c r="F2" s="113"/>
      <c r="G2" s="113"/>
    </row>
    <row r="3" spans="1:7" s="2" customFormat="1" ht="12.75" customHeight="1">
      <c r="A3" s="114" t="s">
        <v>261</v>
      </c>
      <c r="B3" s="115"/>
      <c r="C3" s="115" t="s">
        <v>100</v>
      </c>
      <c r="D3" s="113"/>
      <c r="E3" s="113"/>
      <c r="F3" s="113"/>
      <c r="G3" s="113"/>
    </row>
    <row r="4" spans="1:7" s="2" customFormat="1" ht="12.75" customHeight="1">
      <c r="A4" s="114"/>
      <c r="B4" s="114"/>
      <c r="C4" s="115" t="s">
        <v>101</v>
      </c>
      <c r="D4" s="113"/>
      <c r="E4" s="113"/>
      <c r="F4" s="113"/>
      <c r="G4" s="113"/>
    </row>
    <row r="5" spans="1:7" s="2" customFormat="1" ht="12.75" customHeight="1">
      <c r="A5" s="115" t="s">
        <v>102</v>
      </c>
      <c r="B5" s="115"/>
      <c r="C5" s="115" t="s">
        <v>262</v>
      </c>
      <c r="D5" s="113"/>
      <c r="E5" s="113"/>
      <c r="F5" s="113"/>
      <c r="G5" s="113"/>
    </row>
    <row r="6" spans="1:7" s="2" customFormat="1" ht="6" customHeight="1" thickBot="1">
      <c r="A6" s="113"/>
      <c r="B6" s="113"/>
      <c r="C6" s="113"/>
      <c r="D6" s="113"/>
      <c r="E6" s="113"/>
      <c r="F6" s="113"/>
      <c r="G6" s="113"/>
    </row>
    <row r="7" spans="1:7" s="2" customFormat="1" ht="22.5" customHeight="1" thickBot="1">
      <c r="A7" s="116" t="s">
        <v>103</v>
      </c>
      <c r="B7" s="116" t="s">
        <v>104</v>
      </c>
      <c r="C7" s="116" t="s">
        <v>105</v>
      </c>
      <c r="D7" s="116" t="s">
        <v>44</v>
      </c>
      <c r="E7" s="116" t="s">
        <v>106</v>
      </c>
      <c r="F7" s="116" t="s">
        <v>107</v>
      </c>
      <c r="G7" s="116" t="s">
        <v>108</v>
      </c>
    </row>
    <row r="8" spans="1:7" s="2" customFormat="1" ht="12.75" customHeight="1" thickBot="1">
      <c r="A8" s="116" t="s">
        <v>20</v>
      </c>
      <c r="B8" s="116" t="s">
        <v>43</v>
      </c>
      <c r="C8" s="116" t="s">
        <v>49</v>
      </c>
      <c r="D8" s="116" t="s">
        <v>55</v>
      </c>
      <c r="E8" s="116" t="s">
        <v>59</v>
      </c>
      <c r="F8" s="116" t="s">
        <v>63</v>
      </c>
      <c r="G8" s="116" t="s">
        <v>66</v>
      </c>
    </row>
    <row r="9" spans="1:7" s="2" customFormat="1" ht="4.5" customHeight="1">
      <c r="A9" s="117"/>
      <c r="B9" s="117"/>
      <c r="C9" s="117"/>
      <c r="D9" s="117"/>
      <c r="E9" s="117"/>
      <c r="F9" s="117"/>
      <c r="G9" s="117"/>
    </row>
    <row r="10" spans="1:7" s="2" customFormat="1" ht="16.5" customHeight="1">
      <c r="A10" s="118" t="s">
        <v>37</v>
      </c>
      <c r="B10" s="118" t="s">
        <v>109</v>
      </c>
      <c r="C10" s="119">
        <f>SUM(C11:C19)</f>
        <v>0</v>
      </c>
      <c r="D10" s="119">
        <f>SUM(D11:D19)</f>
        <v>0</v>
      </c>
      <c r="E10" s="119">
        <f>SUM(E11:E19)</f>
        <v>0</v>
      </c>
      <c r="F10" s="120">
        <v>339.09277500000002</v>
      </c>
      <c r="G10" s="120">
        <v>36.36</v>
      </c>
    </row>
    <row r="11" spans="1:7" s="2" customFormat="1" ht="15" customHeight="1">
      <c r="A11" s="121" t="s">
        <v>20</v>
      </c>
      <c r="B11" s="121" t="s">
        <v>110</v>
      </c>
      <c r="C11" s="122">
        <v>0</v>
      </c>
      <c r="D11" s="122">
        <f>'3. Rozpočet - standard na výšku'!F12</f>
        <v>0</v>
      </c>
      <c r="E11" s="122">
        <f t="shared" ref="E11:E19" si="0">C11+D11</f>
        <v>0</v>
      </c>
      <c r="F11" s="123">
        <v>0</v>
      </c>
      <c r="G11" s="123">
        <v>0</v>
      </c>
    </row>
    <row r="12" spans="1:7" s="2" customFormat="1" ht="15" customHeight="1">
      <c r="A12" s="121" t="s">
        <v>43</v>
      </c>
      <c r="B12" s="121" t="s">
        <v>111</v>
      </c>
      <c r="C12" s="122">
        <v>0</v>
      </c>
      <c r="D12" s="122">
        <f>'3. Rozpočet - standard na výšku'!F21</f>
        <v>0</v>
      </c>
      <c r="E12" s="122">
        <f t="shared" si="0"/>
        <v>0</v>
      </c>
      <c r="F12" s="123">
        <v>0</v>
      </c>
      <c r="G12" s="123">
        <v>0</v>
      </c>
    </row>
    <row r="13" spans="1:7" s="2" customFormat="1" ht="15" customHeight="1">
      <c r="A13" s="121" t="s">
        <v>49</v>
      </c>
      <c r="B13" s="121" t="s">
        <v>112</v>
      </c>
      <c r="C13" s="122">
        <f>'3. Rozpočet - standard na výšku'!E23</f>
        <v>0</v>
      </c>
      <c r="D13" s="122">
        <f>'3. Rozpočet - standard na výšku'!F23</f>
        <v>0</v>
      </c>
      <c r="E13" s="122">
        <f t="shared" si="0"/>
        <v>0</v>
      </c>
      <c r="F13" s="123">
        <v>13.821465</v>
      </c>
      <c r="G13" s="123">
        <v>0</v>
      </c>
    </row>
    <row r="14" spans="1:7" s="2" customFormat="1" ht="15" customHeight="1">
      <c r="A14" s="121" t="s">
        <v>55</v>
      </c>
      <c r="B14" s="121" t="s">
        <v>113</v>
      </c>
      <c r="C14" s="122">
        <f>'3. Rozpočet - standard na výšku'!E27</f>
        <v>0</v>
      </c>
      <c r="D14" s="122">
        <f>'3. Rozpočet - standard na výšku'!F27</f>
        <v>0</v>
      </c>
      <c r="E14" s="122">
        <f t="shared" si="0"/>
        <v>0</v>
      </c>
      <c r="F14" s="123">
        <v>0</v>
      </c>
      <c r="G14" s="123">
        <v>0</v>
      </c>
    </row>
    <row r="15" spans="1:7" s="2" customFormat="1" ht="15" customHeight="1">
      <c r="A15" s="121" t="s">
        <v>114</v>
      </c>
      <c r="B15" s="121" t="s">
        <v>115</v>
      </c>
      <c r="C15" s="122">
        <v>0</v>
      </c>
      <c r="D15" s="122">
        <f>'3. Rozpočet - standard na výšku'!F29</f>
        <v>0</v>
      </c>
      <c r="E15" s="122">
        <f t="shared" si="0"/>
        <v>0</v>
      </c>
      <c r="F15" s="123">
        <v>0</v>
      </c>
      <c r="G15" s="123">
        <v>36.03</v>
      </c>
    </row>
    <row r="16" spans="1:7" s="2" customFormat="1" ht="15" customHeight="1">
      <c r="A16" s="121" t="s">
        <v>59</v>
      </c>
      <c r="B16" s="121" t="s">
        <v>116</v>
      </c>
      <c r="C16" s="122">
        <f>'3. Rozpočet - standard na výšku'!E32</f>
        <v>0</v>
      </c>
      <c r="D16" s="122">
        <f>'3. Rozpočet - standard na výšku'!F32</f>
        <v>0</v>
      </c>
      <c r="E16" s="122">
        <f t="shared" si="0"/>
        <v>0</v>
      </c>
      <c r="F16" s="123">
        <v>59.043495</v>
      </c>
      <c r="G16" s="123">
        <v>0</v>
      </c>
    </row>
    <row r="17" spans="1:7" s="2" customFormat="1" ht="15" customHeight="1">
      <c r="A17" s="121" t="s">
        <v>39</v>
      </c>
      <c r="B17" s="121" t="s">
        <v>117</v>
      </c>
      <c r="C17" s="122">
        <f>'3. Rozpočet - standard na výšku'!E42</f>
        <v>0</v>
      </c>
      <c r="D17" s="122">
        <f>'3. Rozpočet - standard na výšku'!F42</f>
        <v>0</v>
      </c>
      <c r="E17" s="122">
        <f t="shared" si="0"/>
        <v>0</v>
      </c>
      <c r="F17" s="123">
        <v>240.28988000000001</v>
      </c>
      <c r="G17" s="123">
        <v>0</v>
      </c>
    </row>
    <row r="18" spans="1:7" s="2" customFormat="1" ht="15" customHeight="1">
      <c r="A18" s="121" t="s">
        <v>45</v>
      </c>
      <c r="B18" s="121" t="s">
        <v>118</v>
      </c>
      <c r="C18" s="122">
        <f>'3. Rozpočet - standard na výšku'!E46</f>
        <v>0</v>
      </c>
      <c r="D18" s="122">
        <f>'3. Rozpočet - standard na výšku'!F46</f>
        <v>0</v>
      </c>
      <c r="E18" s="122">
        <f t="shared" si="0"/>
        <v>0</v>
      </c>
      <c r="F18" s="123">
        <v>25.937935</v>
      </c>
      <c r="G18" s="123">
        <v>0.33</v>
      </c>
    </row>
    <row r="19" spans="1:7" s="2" customFormat="1" ht="14.25" customHeight="1">
      <c r="A19" s="124" t="s">
        <v>119</v>
      </c>
      <c r="B19" s="124" t="s">
        <v>120</v>
      </c>
      <c r="C19" s="125">
        <v>0</v>
      </c>
      <c r="D19" s="125">
        <f>'3. Rozpočet - standard na výšku'!F76</f>
        <v>0</v>
      </c>
      <c r="E19" s="122">
        <f t="shared" si="0"/>
        <v>0</v>
      </c>
      <c r="F19" s="126">
        <v>0</v>
      </c>
      <c r="G19" s="126">
        <v>0</v>
      </c>
    </row>
    <row r="20" spans="1:7" s="2" customFormat="1" ht="16.5" customHeight="1">
      <c r="A20" s="118" t="s">
        <v>50</v>
      </c>
      <c r="B20" s="118" t="s">
        <v>121</v>
      </c>
      <c r="C20" s="119">
        <f>SUM(C21)</f>
        <v>0</v>
      </c>
      <c r="D20" s="119">
        <f>SUM(D21)</f>
        <v>0</v>
      </c>
      <c r="E20" s="119">
        <f>SUM(E21)</f>
        <v>0</v>
      </c>
      <c r="F20" s="120">
        <v>6.6299999999999996E-3</v>
      </c>
      <c r="G20" s="120">
        <v>0</v>
      </c>
    </row>
    <row r="21" spans="1:7" s="2" customFormat="1" ht="15" customHeight="1">
      <c r="A21" s="121" t="s">
        <v>122</v>
      </c>
      <c r="B21" s="121" t="s">
        <v>123</v>
      </c>
      <c r="C21" s="122">
        <v>0</v>
      </c>
      <c r="D21" s="122">
        <f>'3. Rozpočet - standard na výšku'!F79</f>
        <v>0</v>
      </c>
      <c r="E21" s="122">
        <f>C21+D21</f>
        <v>0</v>
      </c>
      <c r="F21" s="123">
        <v>6.6299999999999996E-3</v>
      </c>
      <c r="G21" s="123">
        <v>0</v>
      </c>
    </row>
    <row r="22" spans="1:7" s="2" customFormat="1" ht="16.5" customHeight="1">
      <c r="A22" s="118" t="s">
        <v>124</v>
      </c>
      <c r="B22" s="118" t="s">
        <v>125</v>
      </c>
      <c r="C22" s="119">
        <f>SUM(C23)</f>
        <v>0</v>
      </c>
      <c r="D22" s="119">
        <f>SUM(D23)</f>
        <v>0</v>
      </c>
      <c r="E22" s="119">
        <f>SUM(E23)</f>
        <v>0</v>
      </c>
      <c r="F22" s="120">
        <v>2.1800000000000001E-3</v>
      </c>
      <c r="G22" s="120">
        <v>0</v>
      </c>
    </row>
    <row r="23" spans="1:7" s="2" customFormat="1" ht="15" customHeight="1">
      <c r="A23" s="121" t="s">
        <v>126</v>
      </c>
      <c r="B23" s="121" t="s">
        <v>127</v>
      </c>
      <c r="C23" s="122">
        <v>0</v>
      </c>
      <c r="D23" s="122">
        <f>'3. Rozpočet - standard na výšku'!F82</f>
        <v>0</v>
      </c>
      <c r="E23" s="122">
        <f>C23+D23</f>
        <v>0</v>
      </c>
      <c r="F23" s="123">
        <v>2.1800000000000001E-3</v>
      </c>
      <c r="G23" s="123">
        <v>0</v>
      </c>
    </row>
    <row r="24" spans="1:7" s="2" customFormat="1" ht="16.5" customHeight="1">
      <c r="A24" s="118" t="s">
        <v>128</v>
      </c>
      <c r="B24" s="118" t="s">
        <v>129</v>
      </c>
      <c r="C24" s="119">
        <f>SUM(C25)</f>
        <v>0</v>
      </c>
      <c r="D24" s="119">
        <f>SUM(D25)</f>
        <v>0</v>
      </c>
      <c r="E24" s="119">
        <f>SUM(E25)</f>
        <v>0</v>
      </c>
      <c r="F24" s="120">
        <v>0</v>
      </c>
      <c r="G24" s="120">
        <v>0.15</v>
      </c>
    </row>
    <row r="25" spans="1:7" s="2" customFormat="1" ht="15" customHeight="1">
      <c r="A25" s="121" t="s">
        <v>130</v>
      </c>
      <c r="B25" s="121" t="s">
        <v>131</v>
      </c>
      <c r="C25" s="122">
        <f>'3. Rozpočet - standard na výšku'!F86</f>
        <v>0</v>
      </c>
      <c r="D25" s="122">
        <v>0</v>
      </c>
      <c r="E25" s="122">
        <f>C25+D25</f>
        <v>0</v>
      </c>
      <c r="F25" s="123">
        <v>0</v>
      </c>
      <c r="G25" s="123">
        <v>0.15</v>
      </c>
    </row>
    <row r="26" spans="1:7" s="171" customFormat="1" ht="21" customHeight="1">
      <c r="A26" s="168"/>
      <c r="B26" s="168" t="s">
        <v>132</v>
      </c>
      <c r="C26" s="169">
        <f>C10+C20+C22+C24</f>
        <v>0</v>
      </c>
      <c r="D26" s="169">
        <f>D10+D20+D22+D24</f>
        <v>0</v>
      </c>
      <c r="E26" s="166">
        <f>C26+D26</f>
        <v>0</v>
      </c>
      <c r="F26" s="170">
        <v>339.101585</v>
      </c>
      <c r="G26" s="170">
        <v>36.51</v>
      </c>
    </row>
    <row r="27" spans="1:7" ht="18" customHeight="1">
      <c r="E27" s="167">
        <f>E10+E20+E22+E24</f>
        <v>0</v>
      </c>
    </row>
  </sheetData>
  <printOptions horizontalCentered="1"/>
  <pageMargins left="0.39370079040527345" right="0.39370079040527345" top="0.59055116441514754" bottom="0.7874015808105469" header="0" footer="0"/>
  <pageSetup paperSize="9" scale="91" fitToHeight="100" orientation="portrait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showGridLines="0" tabSelected="1" view="pageBreakPreview" topLeftCell="A66" zoomScaleNormal="100" zoomScaleSheetLayoutView="100" workbookViewId="0">
      <selection activeCell="F97" sqref="F97"/>
    </sheetView>
  </sheetViews>
  <sheetFormatPr defaultColWidth="10.5" defaultRowHeight="12" customHeight="1"/>
  <cols>
    <col min="1" max="1" width="3.83203125" style="132" customWidth="1"/>
    <col min="2" max="2" width="12" style="133" customWidth="1"/>
    <col min="3" max="3" width="49.83203125" style="133" customWidth="1"/>
    <col min="4" max="4" width="5.5" style="133" customWidth="1"/>
    <col min="5" max="5" width="11.33203125" style="134" customWidth="1"/>
    <col min="6" max="6" width="13.6640625" style="135" customWidth="1"/>
    <col min="7" max="7" width="13.83203125" style="135" customWidth="1"/>
    <col min="8" max="8" width="13" style="134" customWidth="1"/>
    <col min="9" max="16384" width="10.5" style="1"/>
  </cols>
  <sheetData>
    <row r="1" spans="1:8" s="2" customFormat="1" ht="17.25" customHeight="1">
      <c r="A1" s="112" t="s">
        <v>133</v>
      </c>
      <c r="B1" s="113"/>
      <c r="C1" s="146"/>
      <c r="D1" s="113"/>
      <c r="E1" s="113"/>
      <c r="F1" s="113"/>
      <c r="G1" s="113"/>
      <c r="H1" s="113"/>
    </row>
    <row r="2" spans="1:8" s="2" customFormat="1" ht="12.75" customHeight="1">
      <c r="A2" s="114" t="s">
        <v>99</v>
      </c>
      <c r="B2" s="113"/>
      <c r="C2" s="146"/>
      <c r="D2" s="113"/>
      <c r="E2" s="113"/>
      <c r="F2" s="113"/>
      <c r="G2" s="113"/>
      <c r="H2" s="113"/>
    </row>
    <row r="3" spans="1:8" s="2" customFormat="1" ht="12.75" customHeight="1">
      <c r="A3" s="114" t="s">
        <v>261</v>
      </c>
      <c r="B3" s="113"/>
      <c r="C3" s="146"/>
      <c r="D3" s="113"/>
      <c r="E3" s="115" t="s">
        <v>102</v>
      </c>
      <c r="F3" s="113"/>
      <c r="G3" s="113"/>
      <c r="H3" s="113"/>
    </row>
    <row r="4" spans="1:8" s="2" customFormat="1" ht="12.75" customHeight="1">
      <c r="A4" s="114"/>
      <c r="B4" s="113"/>
      <c r="C4" s="147"/>
      <c r="D4" s="113"/>
      <c r="E4" s="115" t="s">
        <v>134</v>
      </c>
      <c r="F4" s="113"/>
      <c r="G4" s="113"/>
      <c r="H4" s="113"/>
    </row>
    <row r="5" spans="1:8" s="2" customFormat="1" ht="12.75" customHeight="1">
      <c r="A5" s="115" t="s">
        <v>100</v>
      </c>
      <c r="B5" s="113"/>
      <c r="C5" s="146"/>
      <c r="D5" s="113"/>
      <c r="E5" s="115" t="s">
        <v>135</v>
      </c>
      <c r="F5" s="113"/>
      <c r="G5" s="113"/>
      <c r="H5" s="113"/>
    </row>
    <row r="6" spans="1:8" s="2" customFormat="1" ht="12.75" customHeight="1">
      <c r="A6" s="115" t="s">
        <v>101</v>
      </c>
      <c r="B6" s="113"/>
      <c r="C6" s="146"/>
      <c r="D6" s="113"/>
      <c r="E6" s="115" t="s">
        <v>262</v>
      </c>
      <c r="F6" s="113"/>
      <c r="G6" s="113"/>
      <c r="H6" s="113"/>
    </row>
    <row r="7" spans="1:8" s="2" customFormat="1" ht="6" customHeight="1" thickBot="1">
      <c r="A7" s="113"/>
      <c r="B7" s="113"/>
      <c r="C7" s="146"/>
      <c r="D7" s="113"/>
      <c r="E7" s="113"/>
      <c r="F7" s="113"/>
      <c r="G7" s="113"/>
      <c r="H7" s="113"/>
    </row>
    <row r="8" spans="1:8" s="2" customFormat="1" ht="28.5" customHeight="1" thickBot="1">
      <c r="A8" s="130" t="s">
        <v>136</v>
      </c>
      <c r="B8" s="130" t="s">
        <v>137</v>
      </c>
      <c r="C8" s="130" t="s">
        <v>104</v>
      </c>
      <c r="D8" s="130" t="s">
        <v>138</v>
      </c>
      <c r="E8" s="130" t="s">
        <v>139</v>
      </c>
      <c r="F8" s="130" t="s">
        <v>140</v>
      </c>
      <c r="G8" s="130" t="s">
        <v>106</v>
      </c>
      <c r="H8" s="130" t="s">
        <v>107</v>
      </c>
    </row>
    <row r="9" spans="1:8" s="2" customFormat="1" ht="12.75" customHeight="1" thickBot="1">
      <c r="A9" s="130" t="s">
        <v>20</v>
      </c>
      <c r="B9" s="130" t="s">
        <v>43</v>
      </c>
      <c r="C9" s="130" t="s">
        <v>49</v>
      </c>
      <c r="D9" s="130" t="s">
        <v>55</v>
      </c>
      <c r="E9" s="130" t="s">
        <v>59</v>
      </c>
      <c r="F9" s="130" t="s">
        <v>63</v>
      </c>
      <c r="G9" s="130" t="s">
        <v>66</v>
      </c>
      <c r="H9" s="130" t="s">
        <v>39</v>
      </c>
    </row>
    <row r="10" spans="1:8" s="2" customFormat="1" ht="9.75" customHeight="1">
      <c r="A10" s="117"/>
      <c r="B10" s="117"/>
      <c r="C10" s="148"/>
      <c r="D10" s="117"/>
      <c r="E10" s="117"/>
      <c r="F10" s="117"/>
      <c r="G10" s="117"/>
      <c r="H10" s="117"/>
    </row>
    <row r="11" spans="1:8" s="165" customFormat="1" ht="21" customHeight="1" thickBot="1">
      <c r="A11" s="161"/>
      <c r="B11" s="162" t="s">
        <v>37</v>
      </c>
      <c r="C11" s="162" t="s">
        <v>109</v>
      </c>
      <c r="D11" s="162"/>
      <c r="E11" s="163"/>
      <c r="F11" s="164"/>
      <c r="G11" s="164"/>
      <c r="H11" s="163">
        <v>339.09277500000002</v>
      </c>
    </row>
    <row r="12" spans="1:8" s="2" customFormat="1" ht="21" customHeight="1">
      <c r="A12" s="149"/>
      <c r="B12" s="150" t="s">
        <v>20</v>
      </c>
      <c r="C12" s="150" t="s">
        <v>110</v>
      </c>
      <c r="D12" s="150"/>
      <c r="E12" s="151">
        <v>0</v>
      </c>
      <c r="F12" s="152">
        <f>SUM(G13:G20)</f>
        <v>0</v>
      </c>
      <c r="G12" s="152"/>
      <c r="H12" s="153">
        <v>0</v>
      </c>
    </row>
    <row r="13" spans="1:8" s="2" customFormat="1" ht="13.5" customHeight="1">
      <c r="A13" s="139">
        <v>1</v>
      </c>
      <c r="B13" s="136" t="s">
        <v>141</v>
      </c>
      <c r="C13" s="136" t="s">
        <v>142</v>
      </c>
      <c r="D13" s="136" t="s">
        <v>143</v>
      </c>
      <c r="E13" s="137">
        <v>242</v>
      </c>
      <c r="F13" s="138">
        <v>0</v>
      </c>
      <c r="G13" s="138">
        <f t="shared" ref="G13:G20" si="0">E13*F13</f>
        <v>0</v>
      </c>
      <c r="H13" s="140">
        <v>0</v>
      </c>
    </row>
    <row r="14" spans="1:8" s="2" customFormat="1" ht="13.5" customHeight="1">
      <c r="A14" s="139">
        <v>2</v>
      </c>
      <c r="B14" s="136" t="s">
        <v>144</v>
      </c>
      <c r="C14" s="136" t="s">
        <v>145</v>
      </c>
      <c r="D14" s="136" t="s">
        <v>146</v>
      </c>
      <c r="E14" s="137">
        <v>102</v>
      </c>
      <c r="F14" s="138">
        <v>0</v>
      </c>
      <c r="G14" s="138">
        <f t="shared" si="0"/>
        <v>0</v>
      </c>
      <c r="H14" s="140">
        <v>0</v>
      </c>
    </row>
    <row r="15" spans="1:8" s="2" customFormat="1" ht="24" customHeight="1">
      <c r="A15" s="139">
        <v>3</v>
      </c>
      <c r="B15" s="136" t="s">
        <v>147</v>
      </c>
      <c r="C15" s="136" t="s">
        <v>148</v>
      </c>
      <c r="D15" s="136" t="s">
        <v>146</v>
      </c>
      <c r="E15" s="137">
        <v>78.5</v>
      </c>
      <c r="F15" s="138">
        <v>0</v>
      </c>
      <c r="G15" s="138">
        <f t="shared" si="0"/>
        <v>0</v>
      </c>
      <c r="H15" s="140">
        <v>0</v>
      </c>
    </row>
    <row r="16" spans="1:8" s="2" customFormat="1" ht="13.5" customHeight="1">
      <c r="A16" s="139">
        <v>4</v>
      </c>
      <c r="B16" s="136" t="s">
        <v>149</v>
      </c>
      <c r="C16" s="136" t="s">
        <v>150</v>
      </c>
      <c r="D16" s="136" t="s">
        <v>143</v>
      </c>
      <c r="E16" s="137">
        <v>242</v>
      </c>
      <c r="F16" s="138">
        <v>0</v>
      </c>
      <c r="G16" s="138">
        <f t="shared" si="0"/>
        <v>0</v>
      </c>
      <c r="H16" s="140">
        <v>0</v>
      </c>
    </row>
    <row r="17" spans="1:8" s="2" customFormat="1" ht="24" customHeight="1">
      <c r="A17" s="139">
        <v>5</v>
      </c>
      <c r="B17" s="136" t="s">
        <v>151</v>
      </c>
      <c r="C17" s="136" t="s">
        <v>152</v>
      </c>
      <c r="D17" s="136" t="s">
        <v>143</v>
      </c>
      <c r="E17" s="137">
        <v>678</v>
      </c>
      <c r="F17" s="138">
        <v>0</v>
      </c>
      <c r="G17" s="138">
        <f t="shared" si="0"/>
        <v>0</v>
      </c>
      <c r="H17" s="140">
        <v>0</v>
      </c>
    </row>
    <row r="18" spans="1:8" s="2" customFormat="1" ht="24" customHeight="1">
      <c r="A18" s="139">
        <v>6</v>
      </c>
      <c r="B18" s="136">
        <v>122201109</v>
      </c>
      <c r="C18" s="136" t="s">
        <v>267</v>
      </c>
      <c r="D18" s="136" t="s">
        <v>146</v>
      </c>
      <c r="E18" s="137">
        <v>78.5</v>
      </c>
      <c r="F18" s="138">
        <v>0</v>
      </c>
      <c r="G18" s="138">
        <f t="shared" si="0"/>
        <v>0</v>
      </c>
      <c r="H18" s="140">
        <v>0</v>
      </c>
    </row>
    <row r="19" spans="1:8" s="2" customFormat="1" ht="24" customHeight="1">
      <c r="A19" s="139">
        <v>7</v>
      </c>
      <c r="B19" s="136">
        <v>167101101</v>
      </c>
      <c r="C19" s="136" t="s">
        <v>268</v>
      </c>
      <c r="D19" s="136" t="s">
        <v>146</v>
      </c>
      <c r="E19" s="137">
        <v>78.5</v>
      </c>
      <c r="F19" s="138">
        <v>0</v>
      </c>
      <c r="G19" s="138">
        <f t="shared" si="0"/>
        <v>0</v>
      </c>
      <c r="H19" s="140">
        <v>0</v>
      </c>
    </row>
    <row r="20" spans="1:8" s="2" customFormat="1" ht="24" customHeight="1" thickBot="1">
      <c r="A20" s="141">
        <v>8</v>
      </c>
      <c r="B20" s="142">
        <v>162301102</v>
      </c>
      <c r="C20" s="142" t="s">
        <v>269</v>
      </c>
      <c r="D20" s="142" t="s">
        <v>146</v>
      </c>
      <c r="E20" s="143">
        <v>78.5</v>
      </c>
      <c r="F20" s="144">
        <v>0</v>
      </c>
      <c r="G20" s="144">
        <f t="shared" si="0"/>
        <v>0</v>
      </c>
      <c r="H20" s="145">
        <v>0</v>
      </c>
    </row>
    <row r="21" spans="1:8" s="2" customFormat="1" ht="21" customHeight="1">
      <c r="A21" s="149"/>
      <c r="B21" s="150" t="s">
        <v>43</v>
      </c>
      <c r="C21" s="150" t="s">
        <v>111</v>
      </c>
      <c r="D21" s="150"/>
      <c r="E21" s="151">
        <v>0</v>
      </c>
      <c r="F21" s="152">
        <f>SUM(G22)</f>
        <v>0</v>
      </c>
      <c r="G21" s="152"/>
      <c r="H21" s="153">
        <v>0</v>
      </c>
    </row>
    <row r="22" spans="1:8" s="2" customFormat="1" ht="24" customHeight="1" thickBot="1">
      <c r="A22" s="141">
        <v>9</v>
      </c>
      <c r="B22" s="142" t="s">
        <v>153</v>
      </c>
      <c r="C22" s="142" t="s">
        <v>154</v>
      </c>
      <c r="D22" s="142" t="s">
        <v>143</v>
      </c>
      <c r="E22" s="143">
        <v>242</v>
      </c>
      <c r="F22" s="144">
        <v>0</v>
      </c>
      <c r="G22" s="144">
        <f>E22*F22</f>
        <v>0</v>
      </c>
      <c r="H22" s="145">
        <v>0</v>
      </c>
    </row>
    <row r="23" spans="1:8" s="2" customFormat="1" ht="21" customHeight="1">
      <c r="A23" s="149"/>
      <c r="B23" s="150" t="s">
        <v>49</v>
      </c>
      <c r="C23" s="150" t="s">
        <v>112</v>
      </c>
      <c r="D23" s="150"/>
      <c r="E23" s="151">
        <f>SUM(G26)</f>
        <v>0</v>
      </c>
      <c r="F23" s="152">
        <f>SUM(G24:G25)</f>
        <v>0</v>
      </c>
      <c r="G23" s="152"/>
      <c r="H23" s="153">
        <v>13.821465</v>
      </c>
    </row>
    <row r="24" spans="1:8" s="2" customFormat="1" ht="24" customHeight="1">
      <c r="A24" s="139">
        <v>10</v>
      </c>
      <c r="B24" s="136" t="s">
        <v>155</v>
      </c>
      <c r="C24" s="136" t="s">
        <v>264</v>
      </c>
      <c r="D24" s="136" t="s">
        <v>156</v>
      </c>
      <c r="E24" s="137">
        <v>24.5</v>
      </c>
      <c r="F24" s="138">
        <v>0</v>
      </c>
      <c r="G24" s="138">
        <f>E24*F24</f>
        <v>0</v>
      </c>
      <c r="H24" s="140">
        <v>5.9111149999999997</v>
      </c>
    </row>
    <row r="25" spans="1:8" s="2" customFormat="1" ht="24" customHeight="1">
      <c r="A25" s="139">
        <v>11</v>
      </c>
      <c r="B25" s="136" t="s">
        <v>160</v>
      </c>
      <c r="C25" s="136" t="s">
        <v>263</v>
      </c>
      <c r="D25" s="136" t="s">
        <v>156</v>
      </c>
      <c r="E25" s="137">
        <v>5</v>
      </c>
      <c r="F25" s="138">
        <v>0</v>
      </c>
      <c r="G25" s="138">
        <f>E25*F25</f>
        <v>0</v>
      </c>
      <c r="H25" s="140">
        <v>0.21035000000000001</v>
      </c>
    </row>
    <row r="26" spans="1:8" s="177" customFormat="1" ht="13.5" customHeight="1" thickBot="1">
      <c r="A26" s="178">
        <v>12</v>
      </c>
      <c r="B26" s="179" t="s">
        <v>157</v>
      </c>
      <c r="C26" s="179" t="s">
        <v>158</v>
      </c>
      <c r="D26" s="179" t="s">
        <v>159</v>
      </c>
      <c r="E26" s="180">
        <v>154</v>
      </c>
      <c r="F26" s="181">
        <v>0</v>
      </c>
      <c r="G26" s="181">
        <f>E26*F26</f>
        <v>0</v>
      </c>
      <c r="H26" s="182">
        <v>7.7</v>
      </c>
    </row>
    <row r="27" spans="1:8" s="2" customFormat="1" ht="21" customHeight="1">
      <c r="A27" s="149"/>
      <c r="B27" s="150" t="s">
        <v>55</v>
      </c>
      <c r="C27" s="150" t="s">
        <v>113</v>
      </c>
      <c r="D27" s="150"/>
      <c r="E27" s="151">
        <v>0</v>
      </c>
      <c r="F27" s="152">
        <f>SUM(G28)</f>
        <v>0</v>
      </c>
      <c r="G27" s="152"/>
      <c r="H27" s="153">
        <v>0</v>
      </c>
    </row>
    <row r="28" spans="1:8" s="159" customFormat="1" ht="25.5" customHeight="1" thickBot="1">
      <c r="A28" s="141">
        <v>13</v>
      </c>
      <c r="B28" s="142" t="s">
        <v>161</v>
      </c>
      <c r="C28" s="142" t="s">
        <v>162</v>
      </c>
      <c r="D28" s="142" t="s">
        <v>146</v>
      </c>
      <c r="E28" s="143">
        <v>0.25</v>
      </c>
      <c r="F28" s="144">
        <v>0</v>
      </c>
      <c r="G28" s="144">
        <f>E28*F28</f>
        <v>0</v>
      </c>
      <c r="H28" s="145">
        <v>0</v>
      </c>
    </row>
    <row r="29" spans="1:8" s="2" customFormat="1" ht="21" customHeight="1">
      <c r="A29" s="149"/>
      <c r="B29" s="150" t="s">
        <v>114</v>
      </c>
      <c r="C29" s="150" t="s">
        <v>115</v>
      </c>
      <c r="D29" s="150"/>
      <c r="E29" s="151">
        <v>0</v>
      </c>
      <c r="F29" s="152">
        <f>SUM(G30:G31)</f>
        <v>0</v>
      </c>
      <c r="G29" s="152"/>
      <c r="H29" s="153">
        <v>0</v>
      </c>
    </row>
    <row r="30" spans="1:8" s="2" customFormat="1" ht="15.75" customHeight="1">
      <c r="A30" s="139">
        <v>14</v>
      </c>
      <c r="B30" s="136" t="s">
        <v>163</v>
      </c>
      <c r="C30" s="136" t="s">
        <v>164</v>
      </c>
      <c r="D30" s="136" t="s">
        <v>156</v>
      </c>
      <c r="E30" s="137">
        <v>14</v>
      </c>
      <c r="F30" s="138">
        <v>0</v>
      </c>
      <c r="G30" s="138">
        <f>E30*F30</f>
        <v>0</v>
      </c>
      <c r="H30" s="140">
        <v>0</v>
      </c>
    </row>
    <row r="31" spans="1:8" s="2" customFormat="1" ht="24" customHeight="1" thickBot="1">
      <c r="A31" s="141">
        <v>15</v>
      </c>
      <c r="B31" s="142" t="s">
        <v>165</v>
      </c>
      <c r="C31" s="142" t="s">
        <v>166</v>
      </c>
      <c r="D31" s="142" t="s">
        <v>146</v>
      </c>
      <c r="E31" s="143">
        <v>17</v>
      </c>
      <c r="F31" s="144">
        <v>0</v>
      </c>
      <c r="G31" s="144">
        <f>E31*F31</f>
        <v>0</v>
      </c>
      <c r="H31" s="145">
        <v>0</v>
      </c>
    </row>
    <row r="32" spans="1:8" s="2" customFormat="1" ht="21" customHeight="1">
      <c r="A32" s="149"/>
      <c r="B32" s="150" t="s">
        <v>59</v>
      </c>
      <c r="C32" s="150" t="s">
        <v>116</v>
      </c>
      <c r="D32" s="150"/>
      <c r="E32" s="151">
        <f>SUM(G40:G41)</f>
        <v>0</v>
      </c>
      <c r="F32" s="152">
        <f>SUM(G33:G39)</f>
        <v>0</v>
      </c>
      <c r="G32" s="152"/>
      <c r="H32" s="153">
        <v>59.043495</v>
      </c>
    </row>
    <row r="33" spans="1:8" s="2" customFormat="1" ht="13.5" customHeight="1">
      <c r="A33" s="139">
        <v>16</v>
      </c>
      <c r="B33" s="136" t="s">
        <v>167</v>
      </c>
      <c r="C33" s="136" t="s">
        <v>168</v>
      </c>
      <c r="D33" s="136" t="s">
        <v>143</v>
      </c>
      <c r="E33" s="137">
        <v>202</v>
      </c>
      <c r="F33" s="138">
        <v>0</v>
      </c>
      <c r="G33" s="138">
        <f t="shared" ref="G33:G41" si="1">E33*F33</f>
        <v>0</v>
      </c>
      <c r="H33" s="140">
        <v>0</v>
      </c>
    </row>
    <row r="34" spans="1:8" s="2" customFormat="1" ht="13.5" customHeight="1">
      <c r="A34" s="139">
        <v>17</v>
      </c>
      <c r="B34" s="136" t="s">
        <v>169</v>
      </c>
      <c r="C34" s="136" t="s">
        <v>170</v>
      </c>
      <c r="D34" s="136" t="s">
        <v>143</v>
      </c>
      <c r="E34" s="137">
        <v>202</v>
      </c>
      <c r="F34" s="138">
        <v>0</v>
      </c>
      <c r="G34" s="138">
        <f t="shared" si="1"/>
        <v>0</v>
      </c>
      <c r="H34" s="140">
        <v>0.12322</v>
      </c>
    </row>
    <row r="35" spans="1:8" s="2" customFormat="1" ht="24" customHeight="1">
      <c r="A35" s="139">
        <v>18</v>
      </c>
      <c r="B35" s="136" t="s">
        <v>171</v>
      </c>
      <c r="C35" s="136" t="s">
        <v>172</v>
      </c>
      <c r="D35" s="136" t="s">
        <v>143</v>
      </c>
      <c r="E35" s="137">
        <v>202</v>
      </c>
      <c r="F35" s="138">
        <v>0</v>
      </c>
      <c r="G35" s="138">
        <f t="shared" si="1"/>
        <v>0</v>
      </c>
      <c r="H35" s="140">
        <v>16.8064</v>
      </c>
    </row>
    <row r="36" spans="1:8" s="2" customFormat="1" ht="24" customHeight="1">
      <c r="A36" s="139">
        <v>19</v>
      </c>
      <c r="B36" s="136" t="s">
        <v>173</v>
      </c>
      <c r="C36" s="136" t="s">
        <v>174</v>
      </c>
      <c r="D36" s="136" t="s">
        <v>143</v>
      </c>
      <c r="E36" s="137">
        <v>202</v>
      </c>
      <c r="F36" s="138">
        <v>0</v>
      </c>
      <c r="G36" s="138">
        <f t="shared" si="1"/>
        <v>0</v>
      </c>
      <c r="H36" s="140">
        <v>32.32</v>
      </c>
    </row>
    <row r="37" spans="1:8" s="2" customFormat="1" ht="13.5" customHeight="1">
      <c r="A37" s="139">
        <v>20</v>
      </c>
      <c r="B37" s="136" t="s">
        <v>175</v>
      </c>
      <c r="C37" s="136" t="s">
        <v>176</v>
      </c>
      <c r="D37" s="136" t="s">
        <v>143</v>
      </c>
      <c r="E37" s="137">
        <v>45.5</v>
      </c>
      <c r="F37" s="138">
        <v>0</v>
      </c>
      <c r="G37" s="138">
        <f t="shared" si="1"/>
        <v>0</v>
      </c>
      <c r="H37" s="140">
        <v>0</v>
      </c>
    </row>
    <row r="38" spans="1:8" s="2" customFormat="1" ht="24" customHeight="1">
      <c r="A38" s="139">
        <v>21</v>
      </c>
      <c r="B38" s="136" t="s">
        <v>177</v>
      </c>
      <c r="C38" s="136" t="s">
        <v>178</v>
      </c>
      <c r="D38" s="136" t="s">
        <v>143</v>
      </c>
      <c r="E38" s="137">
        <v>45.5</v>
      </c>
      <c r="F38" s="138">
        <v>0</v>
      </c>
      <c r="G38" s="138">
        <f t="shared" si="1"/>
        <v>0</v>
      </c>
      <c r="H38" s="140">
        <v>3.8333750000000002</v>
      </c>
    </row>
    <row r="39" spans="1:8" ht="24" customHeight="1">
      <c r="A39" s="139">
        <v>22</v>
      </c>
      <c r="B39" s="136">
        <v>291111113</v>
      </c>
      <c r="C39" s="136" t="s">
        <v>270</v>
      </c>
      <c r="D39" s="136" t="s">
        <v>146</v>
      </c>
      <c r="E39" s="137">
        <v>24.24</v>
      </c>
      <c r="F39" s="138">
        <v>0</v>
      </c>
      <c r="G39" s="138">
        <f t="shared" si="1"/>
        <v>0</v>
      </c>
      <c r="H39" s="140">
        <v>0.32750000000000001</v>
      </c>
    </row>
    <row r="40" spans="1:8" s="177" customFormat="1" ht="13.5" customHeight="1">
      <c r="A40" s="172">
        <v>23</v>
      </c>
      <c r="B40" s="173" t="s">
        <v>179</v>
      </c>
      <c r="C40" s="173" t="s">
        <v>180</v>
      </c>
      <c r="D40" s="173" t="s">
        <v>143</v>
      </c>
      <c r="E40" s="174">
        <v>43</v>
      </c>
      <c r="F40" s="175">
        <v>0</v>
      </c>
      <c r="G40" s="175">
        <f t="shared" si="1"/>
        <v>0</v>
      </c>
      <c r="H40" s="176">
        <v>5.633</v>
      </c>
    </row>
    <row r="41" spans="1:8" s="177" customFormat="1" ht="24" customHeight="1" thickBot="1">
      <c r="A41" s="183">
        <v>24</v>
      </c>
      <c r="B41" s="184" t="s">
        <v>181</v>
      </c>
      <c r="C41" s="184" t="s">
        <v>182</v>
      </c>
      <c r="D41" s="184" t="s">
        <v>143</v>
      </c>
      <c r="E41" s="185">
        <v>2.5</v>
      </c>
      <c r="F41" s="186">
        <v>0</v>
      </c>
      <c r="G41" s="186">
        <f t="shared" si="1"/>
        <v>0</v>
      </c>
      <c r="H41" s="187">
        <v>0.32750000000000001</v>
      </c>
    </row>
    <row r="42" spans="1:8" s="2" customFormat="1" ht="21" customHeight="1">
      <c r="A42" s="188"/>
      <c r="B42" s="189" t="s">
        <v>39</v>
      </c>
      <c r="C42" s="189" t="s">
        <v>117</v>
      </c>
      <c r="D42" s="189"/>
      <c r="E42" s="190">
        <f>SUM(G45)</f>
        <v>0</v>
      </c>
      <c r="F42" s="191">
        <f>SUM(G43:G44)</f>
        <v>0</v>
      </c>
      <c r="G42" s="191"/>
      <c r="H42" s="192">
        <v>240.28988000000001</v>
      </c>
    </row>
    <row r="43" spans="1:8" s="2" customFormat="1" ht="13.5" customHeight="1">
      <c r="A43" s="139">
        <v>25</v>
      </c>
      <c r="B43" s="136" t="s">
        <v>183</v>
      </c>
      <c r="C43" s="136" t="s">
        <v>184</v>
      </c>
      <c r="D43" s="136" t="s">
        <v>159</v>
      </c>
      <c r="E43" s="137">
        <v>2</v>
      </c>
      <c r="F43" s="138">
        <v>0</v>
      </c>
      <c r="G43" s="138">
        <f>E43*F43</f>
        <v>0</v>
      </c>
      <c r="H43" s="140">
        <v>0.28988000000000003</v>
      </c>
    </row>
    <row r="44" spans="1:8" ht="13.5" customHeight="1">
      <c r="A44" s="139">
        <v>26</v>
      </c>
      <c r="B44" s="136" t="s">
        <v>265</v>
      </c>
      <c r="C44" s="136" t="s">
        <v>266</v>
      </c>
      <c r="D44" s="136" t="s">
        <v>159</v>
      </c>
      <c r="E44" s="137">
        <v>1</v>
      </c>
      <c r="F44" s="138">
        <v>0</v>
      </c>
      <c r="G44" s="138">
        <f>E44*F44</f>
        <v>0</v>
      </c>
      <c r="H44" s="140">
        <v>0</v>
      </c>
    </row>
    <row r="45" spans="1:8" s="177" customFormat="1" ht="13.5" customHeight="1" thickBot="1">
      <c r="A45" s="178">
        <v>27</v>
      </c>
      <c r="B45" s="179" t="s">
        <v>185</v>
      </c>
      <c r="C45" s="179" t="s">
        <v>186</v>
      </c>
      <c r="D45" s="179" t="s">
        <v>159</v>
      </c>
      <c r="E45" s="180">
        <v>2</v>
      </c>
      <c r="F45" s="181">
        <v>0</v>
      </c>
      <c r="G45" s="181">
        <f>E45*F45</f>
        <v>0</v>
      </c>
      <c r="H45" s="182">
        <v>240</v>
      </c>
    </row>
    <row r="46" spans="1:8" s="2" customFormat="1" ht="21" customHeight="1">
      <c r="A46" s="149"/>
      <c r="B46" s="150" t="s">
        <v>45</v>
      </c>
      <c r="C46" s="150" t="s">
        <v>118</v>
      </c>
      <c r="D46" s="150"/>
      <c r="E46" s="151">
        <f>SUM(G47:G59)</f>
        <v>0</v>
      </c>
      <c r="F46" s="152">
        <f>SUM(G60:G75)</f>
        <v>0</v>
      </c>
      <c r="G46" s="152"/>
      <c r="H46" s="153">
        <v>25.937935</v>
      </c>
    </row>
    <row r="47" spans="1:8" s="177" customFormat="1" ht="13.5" customHeight="1">
      <c r="A47" s="172">
        <v>28</v>
      </c>
      <c r="B47" s="173" t="s">
        <v>189</v>
      </c>
      <c r="C47" s="173" t="s">
        <v>190</v>
      </c>
      <c r="D47" s="173" t="s">
        <v>159</v>
      </c>
      <c r="E47" s="174">
        <v>3</v>
      </c>
      <c r="F47" s="175">
        <v>0</v>
      </c>
      <c r="G47" s="175">
        <f t="shared" ref="G47:G75" si="2">E47*F47</f>
        <v>0</v>
      </c>
      <c r="H47" s="176">
        <v>4.1999999999999997E-3</v>
      </c>
    </row>
    <row r="48" spans="1:8" s="177" customFormat="1" ht="13.5" customHeight="1">
      <c r="A48" s="172">
        <v>29</v>
      </c>
      <c r="B48" s="173" t="s">
        <v>191</v>
      </c>
      <c r="C48" s="173" t="s">
        <v>192</v>
      </c>
      <c r="D48" s="173" t="s">
        <v>159</v>
      </c>
      <c r="E48" s="174">
        <v>1</v>
      </c>
      <c r="F48" s="175">
        <v>0</v>
      </c>
      <c r="G48" s="175">
        <f t="shared" si="2"/>
        <v>0</v>
      </c>
      <c r="H48" s="176">
        <v>3.0999999999999999E-3</v>
      </c>
    </row>
    <row r="49" spans="1:8" s="177" customFormat="1" ht="13.5" customHeight="1">
      <c r="A49" s="172">
        <v>30</v>
      </c>
      <c r="B49" s="173" t="s">
        <v>193</v>
      </c>
      <c r="C49" s="173" t="s">
        <v>194</v>
      </c>
      <c r="D49" s="173" t="s">
        <v>159</v>
      </c>
      <c r="E49" s="174">
        <v>1</v>
      </c>
      <c r="F49" s="175">
        <v>0</v>
      </c>
      <c r="G49" s="175">
        <f t="shared" si="2"/>
        <v>0</v>
      </c>
      <c r="H49" s="176">
        <v>3.0000000000000001E-3</v>
      </c>
    </row>
    <row r="50" spans="1:8" s="177" customFormat="1" ht="13.5" customHeight="1">
      <c r="A50" s="172">
        <v>31</v>
      </c>
      <c r="B50" s="173" t="s">
        <v>195</v>
      </c>
      <c r="C50" s="173" t="s">
        <v>196</v>
      </c>
      <c r="D50" s="173" t="s">
        <v>159</v>
      </c>
      <c r="E50" s="174">
        <v>5</v>
      </c>
      <c r="F50" s="175">
        <v>0</v>
      </c>
      <c r="G50" s="175">
        <f t="shared" si="2"/>
        <v>0</v>
      </c>
      <c r="H50" s="176">
        <v>3.0499999999999999E-2</v>
      </c>
    </row>
    <row r="51" spans="1:8" s="177" customFormat="1" ht="13.5" customHeight="1">
      <c r="A51" s="172">
        <v>32</v>
      </c>
      <c r="B51" s="173" t="s">
        <v>197</v>
      </c>
      <c r="C51" s="173" t="s">
        <v>198</v>
      </c>
      <c r="D51" s="173" t="s">
        <v>159</v>
      </c>
      <c r="E51" s="174">
        <v>5</v>
      </c>
      <c r="F51" s="175">
        <v>0</v>
      </c>
      <c r="G51" s="175">
        <f t="shared" si="2"/>
        <v>0</v>
      </c>
      <c r="H51" s="176">
        <v>1.4999999999999999E-2</v>
      </c>
    </row>
    <row r="52" spans="1:8" s="177" customFormat="1" ht="13.5" customHeight="1">
      <c r="A52" s="172">
        <v>33</v>
      </c>
      <c r="B52" s="173" t="s">
        <v>199</v>
      </c>
      <c r="C52" s="173" t="s">
        <v>200</v>
      </c>
      <c r="D52" s="173" t="s">
        <v>159</v>
      </c>
      <c r="E52" s="174">
        <v>5</v>
      </c>
      <c r="F52" s="175">
        <v>0</v>
      </c>
      <c r="G52" s="175">
        <f t="shared" si="2"/>
        <v>0</v>
      </c>
      <c r="H52" s="176">
        <v>5.0000000000000001E-4</v>
      </c>
    </row>
    <row r="53" spans="1:8" s="177" customFormat="1" ht="13.5" customHeight="1">
      <c r="A53" s="172">
        <v>34</v>
      </c>
      <c r="B53" s="173" t="s">
        <v>201</v>
      </c>
      <c r="C53" s="173" t="s">
        <v>202</v>
      </c>
      <c r="D53" s="173" t="s">
        <v>159</v>
      </c>
      <c r="E53" s="174">
        <v>10</v>
      </c>
      <c r="F53" s="175">
        <v>0</v>
      </c>
      <c r="G53" s="175">
        <f t="shared" si="2"/>
        <v>0</v>
      </c>
      <c r="H53" s="176">
        <v>3.5000000000000001E-3</v>
      </c>
    </row>
    <row r="54" spans="1:8" s="177" customFormat="1" ht="13.5" customHeight="1">
      <c r="A54" s="172">
        <v>35</v>
      </c>
      <c r="B54" s="173" t="s">
        <v>209</v>
      </c>
      <c r="C54" s="173" t="s">
        <v>210</v>
      </c>
      <c r="D54" s="173" t="s">
        <v>159</v>
      </c>
      <c r="E54" s="174">
        <v>75</v>
      </c>
      <c r="F54" s="175">
        <v>0</v>
      </c>
      <c r="G54" s="175">
        <f t="shared" si="2"/>
        <v>0</v>
      </c>
      <c r="H54" s="176">
        <v>6.1574999999999998</v>
      </c>
    </row>
    <row r="55" spans="1:8" s="177" customFormat="1" ht="24" customHeight="1">
      <c r="A55" s="172">
        <v>36</v>
      </c>
      <c r="B55" s="173" t="s">
        <v>211</v>
      </c>
      <c r="C55" s="173" t="s">
        <v>212</v>
      </c>
      <c r="D55" s="173" t="s">
        <v>159</v>
      </c>
      <c r="E55" s="174">
        <v>6</v>
      </c>
      <c r="F55" s="175">
        <v>0</v>
      </c>
      <c r="G55" s="175">
        <f t="shared" si="2"/>
        <v>0</v>
      </c>
      <c r="H55" s="176">
        <v>0.2898</v>
      </c>
    </row>
    <row r="56" spans="1:8" s="177" customFormat="1" ht="24" customHeight="1">
      <c r="A56" s="172">
        <v>37</v>
      </c>
      <c r="B56" s="173" t="s">
        <v>213</v>
      </c>
      <c r="C56" s="173" t="s">
        <v>214</v>
      </c>
      <c r="D56" s="173" t="s">
        <v>159</v>
      </c>
      <c r="E56" s="174">
        <v>4</v>
      </c>
      <c r="F56" s="175">
        <v>0</v>
      </c>
      <c r="G56" s="175">
        <f t="shared" si="2"/>
        <v>0</v>
      </c>
      <c r="H56" s="176">
        <v>0.25600000000000001</v>
      </c>
    </row>
    <row r="57" spans="1:8" s="177" customFormat="1" ht="24" customHeight="1">
      <c r="A57" s="172">
        <v>38</v>
      </c>
      <c r="B57" s="173" t="s">
        <v>215</v>
      </c>
      <c r="C57" s="173" t="s">
        <v>216</v>
      </c>
      <c r="D57" s="173" t="s">
        <v>159</v>
      </c>
      <c r="E57" s="174">
        <v>16</v>
      </c>
      <c r="F57" s="175">
        <v>0</v>
      </c>
      <c r="G57" s="175">
        <f t="shared" si="2"/>
        <v>0</v>
      </c>
      <c r="H57" s="176">
        <v>0.93600000000000005</v>
      </c>
    </row>
    <row r="58" spans="1:8" s="177" customFormat="1" ht="24" customHeight="1">
      <c r="A58" s="172">
        <v>39</v>
      </c>
      <c r="B58" s="173" t="s">
        <v>217</v>
      </c>
      <c r="C58" s="173" t="s">
        <v>218</v>
      </c>
      <c r="D58" s="173" t="s">
        <v>159</v>
      </c>
      <c r="E58" s="174">
        <v>7</v>
      </c>
      <c r="F58" s="175">
        <v>0</v>
      </c>
      <c r="G58" s="175">
        <f t="shared" si="2"/>
        <v>0</v>
      </c>
      <c r="H58" s="176">
        <v>0.371</v>
      </c>
    </row>
    <row r="59" spans="1:8" s="177" customFormat="1" ht="13.5" customHeight="1">
      <c r="A59" s="172">
        <v>40</v>
      </c>
      <c r="B59" s="173" t="s">
        <v>221</v>
      </c>
      <c r="C59" s="173" t="s">
        <v>222</v>
      </c>
      <c r="D59" s="173" t="s">
        <v>159</v>
      </c>
      <c r="E59" s="174">
        <v>11</v>
      </c>
      <c r="F59" s="175">
        <v>0</v>
      </c>
      <c r="G59" s="175">
        <f t="shared" si="2"/>
        <v>0</v>
      </c>
      <c r="H59" s="176">
        <v>0.39600000000000002</v>
      </c>
    </row>
    <row r="60" spans="1:8" s="2" customFormat="1" ht="24" customHeight="1">
      <c r="A60" s="139">
        <v>41</v>
      </c>
      <c r="B60" s="136" t="s">
        <v>187</v>
      </c>
      <c r="C60" s="136" t="s">
        <v>188</v>
      </c>
      <c r="D60" s="136" t="s">
        <v>159</v>
      </c>
      <c r="E60" s="137">
        <v>5</v>
      </c>
      <c r="F60" s="138">
        <v>0</v>
      </c>
      <c r="G60" s="138">
        <f t="shared" si="2"/>
        <v>0</v>
      </c>
      <c r="H60" s="140">
        <v>3.5000000000000001E-3</v>
      </c>
    </row>
    <row r="61" spans="1:8" s="2" customFormat="1" ht="24" customHeight="1">
      <c r="A61" s="139">
        <v>42</v>
      </c>
      <c r="B61" s="136">
        <v>914511111</v>
      </c>
      <c r="C61" s="136" t="s">
        <v>271</v>
      </c>
      <c r="D61" s="136" t="s">
        <v>159</v>
      </c>
      <c r="E61" s="137">
        <v>5</v>
      </c>
      <c r="F61" s="138">
        <v>0</v>
      </c>
      <c r="G61" s="138">
        <f t="shared" si="2"/>
        <v>0</v>
      </c>
      <c r="H61" s="140">
        <v>1.1440000000000001E-2</v>
      </c>
    </row>
    <row r="62" spans="1:8" s="2" customFormat="1" ht="24" customHeight="1">
      <c r="A62" s="139">
        <v>43</v>
      </c>
      <c r="B62" s="136" t="s">
        <v>203</v>
      </c>
      <c r="C62" s="136" t="s">
        <v>204</v>
      </c>
      <c r="D62" s="136" t="s">
        <v>156</v>
      </c>
      <c r="E62" s="137">
        <v>104</v>
      </c>
      <c r="F62" s="138">
        <v>0</v>
      </c>
      <c r="G62" s="138">
        <f t="shared" si="2"/>
        <v>0</v>
      </c>
      <c r="H62" s="140">
        <v>1.1440000000000001E-2</v>
      </c>
    </row>
    <row r="63" spans="1:8" s="2" customFormat="1" ht="24" customHeight="1">
      <c r="A63" s="139">
        <v>44</v>
      </c>
      <c r="B63" s="136" t="s">
        <v>205</v>
      </c>
      <c r="C63" s="136" t="s">
        <v>206</v>
      </c>
      <c r="D63" s="136" t="s">
        <v>156</v>
      </c>
      <c r="E63" s="137">
        <v>60</v>
      </c>
      <c r="F63" s="138">
        <v>0</v>
      </c>
      <c r="G63" s="138">
        <f t="shared" si="2"/>
        <v>0</v>
      </c>
      <c r="H63" s="140">
        <v>1.26E-2</v>
      </c>
    </row>
    <row r="64" spans="1:8" s="2" customFormat="1" ht="24" customHeight="1">
      <c r="A64" s="139">
        <v>45</v>
      </c>
      <c r="B64" s="136" t="s">
        <v>207</v>
      </c>
      <c r="C64" s="136" t="s">
        <v>208</v>
      </c>
      <c r="D64" s="136" t="s">
        <v>156</v>
      </c>
      <c r="E64" s="137">
        <v>100.5</v>
      </c>
      <c r="F64" s="138">
        <v>0</v>
      </c>
      <c r="G64" s="138">
        <f t="shared" si="2"/>
        <v>0</v>
      </c>
      <c r="H64" s="140">
        <v>15.632775000000001</v>
      </c>
    </row>
    <row r="65" spans="1:8" s="2" customFormat="1" ht="24" customHeight="1">
      <c r="A65" s="139">
        <v>46</v>
      </c>
      <c r="B65" s="136" t="s">
        <v>219</v>
      </c>
      <c r="C65" s="136" t="s">
        <v>220</v>
      </c>
      <c r="D65" s="136" t="s">
        <v>156</v>
      </c>
      <c r="E65" s="137">
        <v>11</v>
      </c>
      <c r="F65" s="138">
        <v>0</v>
      </c>
      <c r="G65" s="138">
        <f t="shared" si="2"/>
        <v>0</v>
      </c>
      <c r="H65" s="140">
        <v>1.4258200000000001</v>
      </c>
    </row>
    <row r="66" spans="1:8" s="2" customFormat="1" ht="24" customHeight="1">
      <c r="A66" s="139">
        <v>47</v>
      </c>
      <c r="B66" s="136">
        <v>916991121</v>
      </c>
      <c r="C66" s="136" t="s">
        <v>272</v>
      </c>
      <c r="D66" s="136" t="s">
        <v>146</v>
      </c>
      <c r="E66" s="137">
        <v>2.3849999999999998</v>
      </c>
      <c r="F66" s="138">
        <v>0</v>
      </c>
      <c r="G66" s="138">
        <f t="shared" si="2"/>
        <v>0</v>
      </c>
      <c r="H66" s="140">
        <v>0.38569999999999999</v>
      </c>
    </row>
    <row r="67" spans="1:8" s="2" customFormat="1" ht="24" customHeight="1">
      <c r="A67" s="139">
        <v>48</v>
      </c>
      <c r="B67" s="136" t="s">
        <v>223</v>
      </c>
      <c r="C67" s="136" t="s">
        <v>224</v>
      </c>
      <c r="D67" s="136" t="s">
        <v>156</v>
      </c>
      <c r="E67" s="137">
        <v>14</v>
      </c>
      <c r="F67" s="138">
        <v>0</v>
      </c>
      <c r="G67" s="138">
        <f t="shared" si="2"/>
        <v>0</v>
      </c>
      <c r="H67" s="140">
        <v>0.38569999999999999</v>
      </c>
    </row>
    <row r="68" spans="1:8" s="2" customFormat="1" ht="13.5" customHeight="1">
      <c r="A68" s="139">
        <v>49</v>
      </c>
      <c r="B68" s="136" t="s">
        <v>225</v>
      </c>
      <c r="C68" s="136" t="s">
        <v>226</v>
      </c>
      <c r="D68" s="136" t="s">
        <v>156</v>
      </c>
      <c r="E68" s="137">
        <v>32.5</v>
      </c>
      <c r="F68" s="138">
        <v>0</v>
      </c>
      <c r="G68" s="138">
        <f t="shared" si="2"/>
        <v>0</v>
      </c>
      <c r="H68" s="140">
        <v>0</v>
      </c>
    </row>
    <row r="69" spans="1:8" s="2" customFormat="1" ht="24" customHeight="1">
      <c r="A69" s="139">
        <v>50</v>
      </c>
      <c r="B69" s="136" t="s">
        <v>227</v>
      </c>
      <c r="C69" s="136" t="s">
        <v>228</v>
      </c>
      <c r="D69" s="136" t="s">
        <v>156</v>
      </c>
      <c r="E69" s="137">
        <v>33</v>
      </c>
      <c r="F69" s="138">
        <v>0</v>
      </c>
      <c r="G69" s="138">
        <f t="shared" si="2"/>
        <v>0</v>
      </c>
      <c r="H69" s="140">
        <v>0</v>
      </c>
    </row>
    <row r="70" spans="1:8" s="2" customFormat="1" ht="13.5" customHeight="1">
      <c r="A70" s="139">
        <v>51</v>
      </c>
      <c r="B70" s="136" t="s">
        <v>229</v>
      </c>
      <c r="C70" s="136" t="s">
        <v>230</v>
      </c>
      <c r="D70" s="136" t="s">
        <v>231</v>
      </c>
      <c r="E70" s="137">
        <v>36.36</v>
      </c>
      <c r="F70" s="138">
        <v>0</v>
      </c>
      <c r="G70" s="138">
        <f t="shared" si="2"/>
        <v>0</v>
      </c>
      <c r="H70" s="140">
        <v>0</v>
      </c>
    </row>
    <row r="71" spans="1:8" s="2" customFormat="1" ht="24" customHeight="1">
      <c r="A71" s="139">
        <v>52</v>
      </c>
      <c r="B71" s="136" t="s">
        <v>232</v>
      </c>
      <c r="C71" s="136" t="s">
        <v>233</v>
      </c>
      <c r="D71" s="136" t="s">
        <v>231</v>
      </c>
      <c r="E71" s="137">
        <v>181.8</v>
      </c>
      <c r="F71" s="138">
        <v>0</v>
      </c>
      <c r="G71" s="138">
        <f t="shared" si="2"/>
        <v>0</v>
      </c>
      <c r="H71" s="140">
        <v>0</v>
      </c>
    </row>
    <row r="72" spans="1:8" s="2" customFormat="1" ht="24" customHeight="1">
      <c r="A72" s="139">
        <v>53</v>
      </c>
      <c r="B72" s="136" t="s">
        <v>234</v>
      </c>
      <c r="C72" s="136" t="s">
        <v>235</v>
      </c>
      <c r="D72" s="136" t="s">
        <v>231</v>
      </c>
      <c r="E72" s="137">
        <v>36.36</v>
      </c>
      <c r="F72" s="138">
        <v>0</v>
      </c>
      <c r="G72" s="138">
        <f t="shared" si="2"/>
        <v>0</v>
      </c>
      <c r="H72" s="140">
        <v>0</v>
      </c>
    </row>
    <row r="73" spans="1:8" s="2" customFormat="1" ht="13.5" customHeight="1">
      <c r="A73" s="139">
        <v>54</v>
      </c>
      <c r="B73" s="136" t="s">
        <v>236</v>
      </c>
      <c r="C73" s="136" t="s">
        <v>237</v>
      </c>
      <c r="D73" s="136" t="s">
        <v>231</v>
      </c>
      <c r="E73" s="137">
        <v>36.36</v>
      </c>
      <c r="F73" s="138">
        <v>0</v>
      </c>
      <c r="G73" s="138">
        <f t="shared" si="2"/>
        <v>0</v>
      </c>
      <c r="H73" s="140">
        <v>0</v>
      </c>
    </row>
    <row r="74" spans="1:8" s="2" customFormat="1" ht="24" customHeight="1">
      <c r="A74" s="139">
        <v>55</v>
      </c>
      <c r="B74" s="136" t="s">
        <v>238</v>
      </c>
      <c r="C74" s="136" t="s">
        <v>239</v>
      </c>
      <c r="D74" s="136" t="s">
        <v>231</v>
      </c>
      <c r="E74" s="137">
        <v>36.36</v>
      </c>
      <c r="F74" s="138">
        <v>0</v>
      </c>
      <c r="G74" s="138">
        <f t="shared" si="2"/>
        <v>0</v>
      </c>
      <c r="H74" s="140">
        <v>0</v>
      </c>
    </row>
    <row r="75" spans="1:8" s="2" customFormat="1" ht="16.5" customHeight="1" thickBot="1">
      <c r="A75" s="141">
        <v>56</v>
      </c>
      <c r="B75" s="142"/>
      <c r="C75" s="142" t="s">
        <v>273</v>
      </c>
      <c r="D75" s="142" t="s">
        <v>250</v>
      </c>
      <c r="E75" s="143">
        <v>1</v>
      </c>
      <c r="F75" s="144">
        <v>0</v>
      </c>
      <c r="G75" s="144">
        <f t="shared" si="2"/>
        <v>0</v>
      </c>
      <c r="H75" s="145">
        <v>0</v>
      </c>
    </row>
    <row r="76" spans="1:8" s="2" customFormat="1" ht="21.75" customHeight="1">
      <c r="A76" s="149"/>
      <c r="B76" s="150" t="s">
        <v>119</v>
      </c>
      <c r="C76" s="150" t="s">
        <v>120</v>
      </c>
      <c r="D76" s="150"/>
      <c r="E76" s="151">
        <v>0</v>
      </c>
      <c r="F76" s="152">
        <f>SUM(G77)</f>
        <v>0</v>
      </c>
      <c r="G76" s="152"/>
      <c r="H76" s="153">
        <v>0</v>
      </c>
    </row>
    <row r="77" spans="1:8" s="2" customFormat="1" ht="13.5" customHeight="1" thickBot="1">
      <c r="A77" s="141">
        <v>57</v>
      </c>
      <c r="B77" s="142" t="s">
        <v>240</v>
      </c>
      <c r="C77" s="142" t="s">
        <v>241</v>
      </c>
      <c r="D77" s="142" t="s">
        <v>231</v>
      </c>
      <c r="E77" s="143">
        <v>339.09300000000002</v>
      </c>
      <c r="F77" s="144">
        <v>0</v>
      </c>
      <c r="G77" s="144">
        <f>E77*F77</f>
        <v>0</v>
      </c>
      <c r="H77" s="145">
        <v>0</v>
      </c>
    </row>
    <row r="78" spans="1:8" s="160" customFormat="1" ht="21" customHeight="1" thickBot="1">
      <c r="A78" s="193"/>
      <c r="B78" s="194" t="s">
        <v>50</v>
      </c>
      <c r="C78" s="194" t="s">
        <v>121</v>
      </c>
      <c r="D78" s="194"/>
      <c r="E78" s="195"/>
      <c r="F78" s="196"/>
      <c r="G78" s="196"/>
      <c r="H78" s="197"/>
    </row>
    <row r="79" spans="1:8" s="2" customFormat="1" ht="21" customHeight="1">
      <c r="A79" s="149"/>
      <c r="B79" s="150" t="s">
        <v>122</v>
      </c>
      <c r="C79" s="150" t="s">
        <v>123</v>
      </c>
      <c r="D79" s="150"/>
      <c r="E79" s="151"/>
      <c r="F79" s="152">
        <f>SUM(G80)</f>
        <v>0</v>
      </c>
      <c r="G79" s="152"/>
      <c r="H79" s="153">
        <v>6.6299999999999996E-3</v>
      </c>
    </row>
    <row r="80" spans="1:8" s="2" customFormat="1" ht="24" customHeight="1" thickBot="1">
      <c r="A80" s="141">
        <v>58</v>
      </c>
      <c r="B80" s="142" t="s">
        <v>242</v>
      </c>
      <c r="C80" s="142" t="s">
        <v>243</v>
      </c>
      <c r="D80" s="142" t="s">
        <v>143</v>
      </c>
      <c r="E80" s="143">
        <v>8.5</v>
      </c>
      <c r="F80" s="144">
        <v>0</v>
      </c>
      <c r="G80" s="144">
        <f>E80*F80</f>
        <v>0</v>
      </c>
      <c r="H80" s="145">
        <v>6.6299999999999996E-3</v>
      </c>
    </row>
    <row r="81" spans="1:8" s="160" customFormat="1" ht="21" customHeight="1" thickBot="1">
      <c r="A81" s="193"/>
      <c r="B81" s="194" t="s">
        <v>124</v>
      </c>
      <c r="C81" s="194" t="s">
        <v>125</v>
      </c>
      <c r="D81" s="194"/>
      <c r="E81" s="195"/>
      <c r="F81" s="196"/>
      <c r="G81" s="196"/>
      <c r="H81" s="197"/>
    </row>
    <row r="82" spans="1:8" s="2" customFormat="1" ht="21" customHeight="1">
      <c r="A82" s="149"/>
      <c r="B82" s="150" t="s">
        <v>126</v>
      </c>
      <c r="C82" s="150" t="s">
        <v>127</v>
      </c>
      <c r="D82" s="150"/>
      <c r="E82" s="151"/>
      <c r="F82" s="152">
        <f>SUM(G83:G84)</f>
        <v>0</v>
      </c>
      <c r="G82" s="152"/>
      <c r="H82" s="153">
        <v>2.1800000000000001E-3</v>
      </c>
    </row>
    <row r="83" spans="1:8" s="2" customFormat="1" ht="24" customHeight="1">
      <c r="A83" s="139">
        <v>59</v>
      </c>
      <c r="B83" s="136" t="s">
        <v>244</v>
      </c>
      <c r="C83" s="136" t="s">
        <v>245</v>
      </c>
      <c r="D83" s="136" t="s">
        <v>159</v>
      </c>
      <c r="E83" s="137">
        <v>1</v>
      </c>
      <c r="F83" s="138">
        <v>0</v>
      </c>
      <c r="G83" s="138">
        <f>E83*F83</f>
        <v>0</v>
      </c>
      <c r="H83" s="140">
        <v>0</v>
      </c>
    </row>
    <row r="84" spans="1:8" s="2" customFormat="1" ht="13.5" customHeight="1" thickBot="1">
      <c r="A84" s="141">
        <v>60</v>
      </c>
      <c r="B84" s="142" t="s">
        <v>246</v>
      </c>
      <c r="C84" s="142" t="s">
        <v>247</v>
      </c>
      <c r="D84" s="142" t="s">
        <v>143</v>
      </c>
      <c r="E84" s="143">
        <v>109</v>
      </c>
      <c r="F84" s="144">
        <v>0</v>
      </c>
      <c r="G84" s="144">
        <f>E84*F84</f>
        <v>0</v>
      </c>
      <c r="H84" s="145">
        <v>2.1800000000000001E-3</v>
      </c>
    </row>
    <row r="85" spans="1:8" s="2" customFormat="1" ht="21" customHeight="1">
      <c r="A85" s="149"/>
      <c r="B85" s="150" t="s">
        <v>128</v>
      </c>
      <c r="C85" s="150" t="s">
        <v>129</v>
      </c>
      <c r="D85" s="150"/>
      <c r="E85" s="151"/>
      <c r="F85" s="152"/>
      <c r="G85" s="152"/>
      <c r="H85" s="153"/>
    </row>
    <row r="86" spans="1:8" s="2" customFormat="1" ht="21" customHeight="1">
      <c r="A86" s="154"/>
      <c r="B86" s="155" t="s">
        <v>130</v>
      </c>
      <c r="C86" s="155" t="s">
        <v>131</v>
      </c>
      <c r="D86" s="155"/>
      <c r="E86" s="156"/>
      <c r="F86" s="157">
        <f>SUM(G87:G95)</f>
        <v>0</v>
      </c>
      <c r="G86" s="157"/>
      <c r="H86" s="158">
        <v>0</v>
      </c>
    </row>
    <row r="87" spans="1:8" s="2" customFormat="1" ht="13.5" customHeight="1">
      <c r="A87" s="139">
        <v>61</v>
      </c>
      <c r="B87" s="136" t="s">
        <v>248</v>
      </c>
      <c r="C87" s="136" t="s">
        <v>249</v>
      </c>
      <c r="D87" s="136" t="s">
        <v>250</v>
      </c>
      <c r="E87" s="137">
        <v>1</v>
      </c>
      <c r="F87" s="138">
        <v>0</v>
      </c>
      <c r="G87" s="138">
        <f t="shared" ref="G87:G95" si="3">E87*F87</f>
        <v>0</v>
      </c>
      <c r="H87" s="140">
        <v>0</v>
      </c>
    </row>
    <row r="88" spans="1:8" s="2" customFormat="1" ht="13.5" customHeight="1">
      <c r="A88" s="139">
        <v>62</v>
      </c>
      <c r="B88" s="136" t="s">
        <v>251</v>
      </c>
      <c r="C88" s="136" t="s">
        <v>252</v>
      </c>
      <c r="D88" s="136" t="s">
        <v>250</v>
      </c>
      <c r="E88" s="137">
        <v>1</v>
      </c>
      <c r="F88" s="138">
        <v>0</v>
      </c>
      <c r="G88" s="138">
        <f t="shared" si="3"/>
        <v>0</v>
      </c>
      <c r="H88" s="140">
        <v>0</v>
      </c>
    </row>
    <row r="89" spans="1:8" s="2" customFormat="1" ht="13.5" customHeight="1">
      <c r="A89" s="139">
        <v>63</v>
      </c>
      <c r="B89" s="136" t="s">
        <v>253</v>
      </c>
      <c r="C89" s="136" t="s">
        <v>254</v>
      </c>
      <c r="D89" s="136" t="s">
        <v>250</v>
      </c>
      <c r="E89" s="137">
        <v>1</v>
      </c>
      <c r="F89" s="138">
        <v>0</v>
      </c>
      <c r="G89" s="138">
        <f t="shared" si="3"/>
        <v>0</v>
      </c>
      <c r="H89" s="140">
        <v>0</v>
      </c>
    </row>
    <row r="90" spans="1:8" s="2" customFormat="1" ht="13.5" customHeight="1">
      <c r="A90" s="139">
        <v>64</v>
      </c>
      <c r="B90" s="136" t="s">
        <v>255</v>
      </c>
      <c r="C90" s="136" t="s">
        <v>256</v>
      </c>
      <c r="D90" s="136" t="s">
        <v>156</v>
      </c>
      <c r="E90" s="137">
        <v>12.5</v>
      </c>
      <c r="F90" s="138">
        <v>0</v>
      </c>
      <c r="G90" s="138">
        <f t="shared" si="3"/>
        <v>0</v>
      </c>
      <c r="H90" s="140">
        <v>0</v>
      </c>
    </row>
    <row r="91" spans="1:8" s="2" customFormat="1" ht="13.5" customHeight="1">
      <c r="A91" s="139">
        <v>65</v>
      </c>
      <c r="B91" s="136" t="s">
        <v>257</v>
      </c>
      <c r="C91" s="136" t="s">
        <v>258</v>
      </c>
      <c r="D91" s="136" t="s">
        <v>156</v>
      </c>
      <c r="E91" s="137">
        <v>12.5</v>
      </c>
      <c r="F91" s="138">
        <v>0</v>
      </c>
      <c r="G91" s="138">
        <f t="shared" si="3"/>
        <v>0</v>
      </c>
      <c r="H91" s="140">
        <v>0</v>
      </c>
    </row>
    <row r="92" spans="1:8" s="2" customFormat="1" ht="24" customHeight="1">
      <c r="A92" s="139">
        <v>66</v>
      </c>
      <c r="B92" s="136" t="s">
        <v>259</v>
      </c>
      <c r="C92" s="136" t="s">
        <v>260</v>
      </c>
      <c r="D92" s="136" t="s">
        <v>159</v>
      </c>
      <c r="E92" s="137">
        <v>1</v>
      </c>
      <c r="F92" s="138">
        <v>0</v>
      </c>
      <c r="G92" s="138">
        <f t="shared" si="3"/>
        <v>0</v>
      </c>
      <c r="H92" s="140">
        <v>0</v>
      </c>
    </row>
    <row r="93" spans="1:8" s="2" customFormat="1" ht="13.5" customHeight="1">
      <c r="A93" s="139">
        <v>67</v>
      </c>
      <c r="B93" s="136">
        <v>13254000</v>
      </c>
      <c r="C93" s="136" t="s">
        <v>274</v>
      </c>
      <c r="D93" s="136" t="s">
        <v>250</v>
      </c>
      <c r="E93" s="137">
        <v>1</v>
      </c>
      <c r="F93" s="138">
        <v>0</v>
      </c>
      <c r="G93" s="138">
        <f t="shared" si="3"/>
        <v>0</v>
      </c>
      <c r="H93" s="140">
        <v>0</v>
      </c>
    </row>
    <row r="94" spans="1:8" s="2" customFormat="1" ht="13.5" customHeight="1">
      <c r="A94" s="139">
        <v>68</v>
      </c>
      <c r="B94" s="136">
        <v>30001000</v>
      </c>
      <c r="C94" s="136" t="s">
        <v>42</v>
      </c>
      <c r="D94" s="136" t="s">
        <v>250</v>
      </c>
      <c r="E94" s="137">
        <v>1</v>
      </c>
      <c r="F94" s="138">
        <v>0</v>
      </c>
      <c r="G94" s="138">
        <f t="shared" si="3"/>
        <v>0</v>
      </c>
      <c r="H94" s="140">
        <v>0</v>
      </c>
    </row>
    <row r="95" spans="1:8" s="2" customFormat="1" ht="13.5" customHeight="1" thickBot="1">
      <c r="A95" s="141">
        <v>69</v>
      </c>
      <c r="B95" s="142">
        <v>65002000</v>
      </c>
      <c r="C95" s="142" t="s">
        <v>275</v>
      </c>
      <c r="D95" s="142" t="s">
        <v>250</v>
      </c>
      <c r="E95" s="143">
        <v>1</v>
      </c>
      <c r="F95" s="144">
        <v>0</v>
      </c>
      <c r="G95" s="144">
        <f t="shared" si="3"/>
        <v>0</v>
      </c>
      <c r="H95" s="145">
        <v>0</v>
      </c>
    </row>
    <row r="96" spans="1:8" s="2" customFormat="1" ht="21" customHeight="1">
      <c r="A96" s="131"/>
      <c r="B96" s="127"/>
      <c r="C96" s="127" t="s">
        <v>132</v>
      </c>
      <c r="D96" s="127"/>
      <c r="E96" s="129"/>
      <c r="F96" s="128"/>
      <c r="G96" s="128">
        <f>SUM(G13:G95)</f>
        <v>0</v>
      </c>
      <c r="H96" s="129">
        <v>339.101585</v>
      </c>
    </row>
  </sheetData>
  <printOptions horizontalCentered="1" verticalCentered="1"/>
  <pageMargins left="0.39370078740157483" right="0.39370078740157483" top="0.59055118110236227" bottom="0.59055118110236227" header="0" footer="0"/>
  <pageSetup paperSize="9" scale="98" fitToHeight="100" orientation="portrait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1. Krycí list rozpočtu</vt:lpstr>
      <vt:lpstr>2. Rekapitulace rozpočtu - stan</vt:lpstr>
      <vt:lpstr>3. Rozpočet - standard na výšku</vt:lpstr>
      <vt:lpstr>'1. Krycí list rozpočtu'!Názvy_tisku</vt:lpstr>
      <vt:lpstr>'2. Rekapitulace rozpočtu - stan'!Názvy_tisku</vt:lpstr>
      <vt:lpstr>'3. Rozpočet - standard na výšku'!Názvy_tisku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STAROSTA</dc:creator>
  <cp:lastModifiedBy>uzivatel</cp:lastModifiedBy>
  <cp:lastPrinted>2017-06-01T12:39:23Z</cp:lastPrinted>
  <dcterms:created xsi:type="dcterms:W3CDTF">2017-06-01T09:28:58Z</dcterms:created>
  <dcterms:modified xsi:type="dcterms:W3CDTF">2017-06-01T12:39:30Z</dcterms:modified>
</cp:coreProperties>
</file>